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charbo\Downloads\"/>
    </mc:Choice>
  </mc:AlternateContent>
  <xr:revisionPtr revIDLastSave="0" documentId="8_{CB967743-B591-4616-8889-E763CFBC227F}" xr6:coauthVersionLast="47" xr6:coauthVersionMax="47" xr10:uidLastSave="{00000000-0000-0000-0000-000000000000}"/>
  <bookViews>
    <workbookView xWindow="62280" yWindow="2850" windowWidth="21600" windowHeight="1183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37" i="1" l="1"/>
  <c r="F43" i="1"/>
  <c r="F42" i="1"/>
  <c r="F41" i="1"/>
  <c r="F40" i="1"/>
  <c r="F39" i="1"/>
  <c r="F38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<sst xmlns="http://schemas.openxmlformats.org/spreadsheetml/2006/main" count="172" uniqueCount="116">
  <si>
    <t>DD4681031</t>
  </si>
  <si>
    <t>C17306-N NJ Turnpike Authority, Site Config, VF-2369-96x288-20-RGB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</si>
  <si>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</si>
  <si>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</si>
  <si>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</si>
  <si>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</si>
  <si>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</si>
  <si>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</si>
  <si>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</si>
  <si>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</si>
  <si>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</si>
  <si>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</si>
  <si>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</si>
  <si>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</si>
  <si>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</si>
  <si>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</si>
  <si>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</si>
  <si>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</si>
  <si>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</si>
  <si>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</si>
  <si>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</si>
  <si>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</si>
  <si>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</si>
  <si>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</si>
  <si>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</si>
  <si>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</si>
  <si>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</si>
  <si>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</si>
  <si>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</si>
  <si>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</si>
  <si>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</si>
  <si>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</si>
  <si>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</si>
  <si>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</si>
  <si>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</si>
  <si>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</si>
  <si>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</si>
  <si>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</si>
  <si>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</si>
  <si>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</si>
  <si>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</si>
  <si>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</si>
  <si>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</si>
  <si>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NOT CONNECTED TO MODULE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</si>
  <si>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</si>
  <si>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</si>
  <si>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</si>
  <si>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</si>
  <si>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</si>
  <si>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</si>
  <si>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</si>
  <si>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</si>
  <si>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</si>
  <si>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</si>
  <si>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</si>
  <si>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</si>
  <si>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</si>
  <si>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ADVANCED SETUP</t>
  </si>
  <si>
    <t>DOOR SWITCH 2 (TC)</t>
  </si>
  <si>
    <t>UPS</t>
  </si>
  <si>
    <t>Generic UPS</t>
  </si>
  <si>
    <t>CONTROL EQUIPMENT</t>
  </si>
  <si>
    <t/>
  </si>
  <si>
    <t>CUSTOM OPTIONS</t>
  </si>
  <si>
    <t>TRANSLATION TABLE</t>
  </si>
  <si>
    <t>N/A</t>
  </si>
  <si>
    <t>CONTROLLER CONFIGURATION PACKAGE</t>
  </si>
  <si>
    <t>Reference Drawings</t>
  </si>
  <si>
    <t>Final Assembly, 25’ Whip, Multi-Directional Light Sensor</t>
  </si>
  <si>
    <t>DWG-1119488</t>
  </si>
  <si>
    <t>SATA Routing, PLR and Power Entrance Locations</t>
  </si>
  <si>
    <t>DWG-3612838</t>
  </si>
  <si>
    <t>Fiber Routing, PLR and AC Power Entrance, VF-23XX, Right Entrance</t>
  </si>
  <si>
    <t>DWG-3739781</t>
  </si>
  <si>
    <t>Schematic, Signal, CAN Network, VF-23XX</t>
  </si>
  <si>
    <t>DWG-3887885</t>
  </si>
  <si>
    <t>Final Assembly Details, VF-23**</t>
  </si>
  <si>
    <t>DWG-3916210</t>
  </si>
  <si>
    <t>Schematic, Power Enclosure, 120/240 VAC, Ten Position, Bottom</t>
  </si>
  <si>
    <t>DWG-3927077</t>
  </si>
  <si>
    <t>Mounting Details, VF-2369-96x288-20-RGB</t>
  </si>
  <si>
    <t>DWG-4271191</t>
  </si>
  <si>
    <t>Assembly, Power Enclosure, VF-2369</t>
  </si>
  <si>
    <t>DWG-4558518</t>
  </si>
  <si>
    <t>Borders, VF-23**, 8x20</t>
  </si>
  <si>
    <t>DWG-4638230</t>
  </si>
  <si>
    <t>Shop Drawing, VF-2369-96x288-20-RGB, 6x18 Modules</t>
  </si>
  <si>
    <t>DWG-4655638</t>
  </si>
  <si>
    <t>Site Riser, One VF Display, Traffic Cabinet, UPS</t>
  </si>
  <si>
    <t>DWG-4681001</t>
  </si>
  <si>
    <t>Component Layout, Single Section, Front View, 8x20</t>
  </si>
  <si>
    <t>DWG-4681226</t>
  </si>
  <si>
    <t>Schematic, I/O Board, Seven Fans, DD, PSRB Two and Three</t>
  </si>
  <si>
    <t>DWG-4681556</t>
  </si>
  <si>
    <t>Schematic, PSRB, Six High, Two Full Bays, Borders</t>
  </si>
  <si>
    <t>DWG-4685697</t>
  </si>
  <si>
    <t>Component Layout, Single Section, Rear View, 8x20</t>
  </si>
  <si>
    <t>DWG-4685799</t>
  </si>
  <si>
    <t>Schematic, PSRB, Six High, Two Full Bays and Fan, Borders</t>
  </si>
  <si>
    <t>DWG-4687821</t>
  </si>
  <si>
    <t>Schematic, PSRB, Six High, One Partial Bay, Borders</t>
  </si>
  <si>
    <t>DWG-4687975</t>
  </si>
  <si>
    <t>Traffic Cabinet Drawings:</t>
  </si>
  <si>
    <t>Signal Schematic, TC, VFC, Door Open Detection, Two Doors</t>
  </si>
  <si>
    <t>DWG-3099653</t>
  </si>
  <si>
    <t>Schematic, 334, Traffic Cabinet, Door Switch and Light, Two Doors</t>
  </si>
  <si>
    <t>DWG-3160822</t>
  </si>
  <si>
    <t>Shop Drawing, Traffic Cabinet, 334, Battery Box, UPS, Generator Inlet</t>
  </si>
  <si>
    <t>DWG-4592561</t>
  </si>
  <si>
    <t>Schematic, UPS Battery Interconnect, One String, 48V</t>
  </si>
  <si>
    <t>DWG-4612316</t>
  </si>
  <si>
    <t>Schematic, Traffic Cabinet, 120 VAC, Multilink UPS and Transfer Switch</t>
  </si>
  <si>
    <t>DWG-4612219</t>
  </si>
  <si>
    <t>Final Assembly, TC, 334, Ground Mount, Aluminum, ATS, Multilink UPS</t>
  </si>
  <si>
    <t>DWG-4625644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</si>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</sst>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3" xfId="0" quotePrefix="1" applyBorder="1" applyAlignment="1">
      <alignment horizontal="left"/>
    </xf>
    <xf numFmtId="0" fontId="0" fillId="0" borderId="23" xfId="0" quotePrefix="1" applyBorder="1"/>
    <xf numFmtId="0" fontId="0" fillId="0" borderId="27" xfId="0" quotePrefix="1" applyBorder="1"/>
    <xf numFmtId="0" fontId="0" fillId="0" borderId="28" xfId="0" quotePrefix="1" applyBorder="1"/>
    <xf numFmtId="0" fontId="0" fillId="0" borderId="15" xfId="0" quotePrefix="1" applyBorder="1"/>
    <xf numFmtId="0" fontId="0" fillId="0" borderId="23" xfId="0" applyBorder="1"/>
    <xf numFmtId="0" fontId="0" fillId="0" borderId="28" xfId="0" applyBorder="1"/>
    <xf numFmtId="0" fontId="0" fillId="0" borderId="23" xfId="0" applyBorder="1" applyAlignment="1">
      <alignment horizontal="left"/>
    </xf>
    <xf numFmtId="0" fontId="0" fillId="0" borderId="22" xfId="0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24" xfId="0" quotePrefix="1" applyBorder="1"/>
    <xf numFmtId="0" fontId="0" fillId="0" borderId="11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29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1" xfId="0" applyBorder="1" applyAlignment="1"/>
    <xf numFmtId="0" fontId="0" fillId="0" borderId="22" xfId="0" applyBorder="1" applyAlignment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20" xfId="0" applyBorder="1" applyAlignment="1"/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6"/>
  <sheetViews>
    <sheetView tabSelected="1" topLeftCell="A6" workbookViewId="0">
      <selection activeCell="G16" sqref="G1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0</v>
      </c>
      <c r="D1" s="54" t="s">
        <v>1</v>
      </c>
      <c r="E1" s="54"/>
      <c r="F1" s="54"/>
      <c r="G1" t="s">
        <v>2</v>
      </c>
    </row>
    <row r="2" spans="2:7" x14ac:dyDescent="0.25">
      <c r="B2" s="39" t="s">
        <v>3</v>
      </c>
      <c r="C2" s="40"/>
      <c r="D2" s="40"/>
      <c r="E2" s="40"/>
      <c r="F2" s="41"/>
      <c r="G2" s="47" t="s">
        <v>4</v>
      </c>
    </row>
    <row r="3" spans="2:7" ht="15.75" thickBot="1" x14ac:dyDescent="0.3">
      <c r="B3" s="37" t="s">
        <v>5</v>
      </c>
      <c r="C3" s="38"/>
      <c r="D3" s="45" t="s">
        <v>6</v>
      </c>
      <c r="E3" s="38"/>
      <c r="F3" s="46"/>
      <c r="G3" s="48"/>
    </row>
    <row r="4" spans="2:7" x14ac:dyDescent="0.25">
      <c r="B4" s="21" t="s">
        <v>7</v>
      </c>
      <c r="C4" s="20"/>
      <c r="D4" s="43" t="s">
        <v>8</v>
      </c>
      <c r="E4" s="43"/>
      <c r="F4" s="43"/>
      <c r="G4" s="49">
        <v>1</v>
      </c>
    </row>
    <row r="5" spans="2:7" x14ac:dyDescent="0.25">
      <c r="B5" s="21" t="s">
        <v>9</v>
      </c>
      <c r="C5" s="20"/>
      <c r="D5" s="43" t="s">
        <v>10</v>
      </c>
      <c r="E5" s="43"/>
      <c r="F5" s="43"/>
      <c r="G5" s="50"/>
    </row>
    <row r="6" spans="2:7" x14ac:dyDescent="0.25">
      <c r="B6" s="61" t="s">
        <v>11</v>
      </c>
      <c r="C6" s="20" t="s">
        <v>12</v>
      </c>
      <c r="D6" s="43" t="s">
        <v>13</v>
      </c>
      <c r="E6" s="43"/>
      <c r="F6" s="43"/>
      <c r="G6" s="50"/>
    </row>
    <row r="7" spans="2:7" x14ac:dyDescent="0.25">
      <c r="B7" s="61"/>
      <c r="C7" s="20" t="s">
        <v>14</v>
      </c>
      <c r="D7" s="43" t="s">
        <v>15</v>
      </c>
      <c r="E7" s="43"/>
      <c r="F7" s="43"/>
      <c r="G7" s="50"/>
    </row>
    <row r="8" spans="2:7" x14ac:dyDescent="0.25">
      <c r="B8" s="61"/>
      <c r="C8" s="20" t="s">
        <v>16</v>
      </c>
      <c r="D8" s="43" t="s">
        <v>17</v>
      </c>
      <c r="E8" s="43"/>
      <c r="F8" s="43"/>
      <c r="G8" s="50"/>
    </row>
    <row r="9" spans="2:7" x14ac:dyDescent="0.25">
      <c r="B9" s="61"/>
      <c r="C9" s="20" t="s">
        <v>18</v>
      </c>
      <c r="D9" s="44">
        <f>IF(D8="16x16",20,IF(D8="20x20",16,IF(D8="25x25",13,"FALSE")))</f>
        <v>20</v>
      </c>
      <c r="E9" s="44"/>
      <c r="F9" s="44"/>
      <c r="G9" s="50"/>
    </row>
    <row r="10" spans="2:7" x14ac:dyDescent="0.25">
      <c r="B10" s="42" t="s">
        <v>19</v>
      </c>
      <c r="C10" s="43"/>
      <c r="D10" s="44">
        <v>96</v>
      </c>
      <c r="E10" s="44"/>
      <c r="F10" s="44"/>
      <c r="G10" s="50"/>
    </row>
    <row r="11" spans="2:7" x14ac:dyDescent="0.25">
      <c r="B11" s="42" t="s">
        <v>20</v>
      </c>
      <c r="C11" s="43"/>
      <c r="D11" s="44">
        <v>288</v>
      </c>
      <c r="E11" s="44"/>
      <c r="F11" s="44"/>
      <c r="G11" s="50"/>
    </row>
    <row r="12" spans="2:7" x14ac:dyDescent="0.25">
      <c r="B12" s="42" t="s">
        <v>21</v>
      </c>
      <c r="C12" s="43"/>
      <c r="D12" s="43" t="s">
        <v>22</v>
      </c>
      <c r="E12" s="43"/>
      <c r="F12" s="43"/>
      <c r="G12" s="50"/>
    </row>
    <row r="13" spans="2:7" x14ac:dyDescent="0.25">
      <c r="B13" s="42" t="s">
        <v>23</v>
      </c>
      <c r="C13" s="43"/>
      <c r="D13" s="44">
        <v>1</v>
      </c>
      <c r="E13" s="44"/>
      <c r="F13" s="44"/>
      <c r="G13" s="50"/>
    </row>
    <row r="14" spans="2:7" ht="15.75" thickBot="1" x14ac:dyDescent="0.3">
      <c r="B14" s="59" t="s">
        <v>24</v>
      </c>
      <c r="C14" s="60"/>
      <c r="D14" s="57" t="s">
        <v>25</v>
      </c>
      <c r="E14" s="57"/>
      <c r="F14" s="57"/>
      <c r="G14" s="51"/>
    </row>
    <row r="15" spans="2:7" ht="15.75" thickBot="1" x14ac:dyDescent="0.3"/>
    <row r="16" spans="2:7" x14ac:dyDescent="0.25">
      <c r="B16" s="74" t="s">
        <v>26</v>
      </c>
      <c r="C16" s="75"/>
      <c r="D16" s="75"/>
      <c r="E16" s="75"/>
      <c r="F16" s="76"/>
      <c r="G16" s="33">
        <v>1</v>
      </c>
    </row>
    <row r="17" spans="2:7" x14ac:dyDescent="0.25">
      <c r="B17" s="70" t="s">
        <v>5</v>
      </c>
      <c r="C17" s="71"/>
      <c r="D17" s="14" t="s">
        <v>6</v>
      </c>
      <c r="E17" s="14" t="s">
        <v>27</v>
      </c>
      <c r="F17" s="14" t="s">
        <v>28</v>
      </c>
      <c r="G17" s="77"/>
    </row>
    <row r="18" spans="2:7" x14ac:dyDescent="0.25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77"/>
    </row>
    <row r="19" spans="2:7" x14ac:dyDescent="0.25">
      <c r="B19" s="72" t="s">
        <v>33</v>
      </c>
      <c r="C19" s="73"/>
      <c r="D19" s="20" t="s">
        <v>11</v>
      </c>
      <c r="E19" s="20" t="s">
        <v>31</v>
      </c>
      <c r="F19" s="20" t="s">
        <v>32</v>
      </c>
      <c r="G19" s="77"/>
    </row>
    <row r="20" spans="2:7" x14ac:dyDescent="0.25">
      <c r="B20" s="24" t="s">
        <v>34</v>
      </c>
      <c r="C20" s="23"/>
      <c r="D20" s="20" t="s">
        <v>35</v>
      </c>
      <c r="E20" s="20" t="s">
        <v>31</v>
      </c>
      <c r="F20" s="20" t="s">
        <v>32</v>
      </c>
      <c r="G20" s="77"/>
    </row>
    <row r="21" spans="2:7" x14ac:dyDescent="0.25">
      <c r="B21" s="24" t="s">
        <v>36</v>
      </c>
      <c r="C21" s="23"/>
      <c r="D21" s="15" t="s">
        <v>35</v>
      </c>
      <c r="E21" s="15" t="s">
        <v>37</v>
      </c>
      <c r="F21" s="20" t="s">
        <v>32</v>
      </c>
      <c r="G21" s="77"/>
    </row>
    <row r="22" spans="2:7" x14ac:dyDescent="0.25">
      <c r="B22" s="24" t="s">
        <v>38</v>
      </c>
      <c r="C22" s="23"/>
      <c r="D22" s="15" t="s">
        <v>39</v>
      </c>
      <c r="E22" s="15" t="s">
        <v>37</v>
      </c>
      <c r="F22" s="16" t="s">
        <v>37</v>
      </c>
      <c r="G22" s="77"/>
    </row>
    <row r="23" spans="2:7" x14ac:dyDescent="0.25">
      <c r="B23" s="24" t="s">
        <v>40</v>
      </c>
      <c r="C23" s="23"/>
      <c r="D23" s="15" t="s">
        <v>35</v>
      </c>
      <c r="E23" s="15" t="s">
        <v>37</v>
      </c>
      <c r="F23" s="16" t="s">
        <v>37</v>
      </c>
      <c r="G23" s="77"/>
    </row>
    <row r="24" spans="2:7" x14ac:dyDescent="0.25">
      <c r="B24" s="24" t="s">
        <v>41</v>
      </c>
      <c r="C24" s="23"/>
      <c r="D24" s="15" t="s">
        <v>42</v>
      </c>
      <c r="E24" s="15" t="s">
        <v>37</v>
      </c>
      <c r="F24" s="16" t="s">
        <v>43</v>
      </c>
      <c r="G24" s="77"/>
    </row>
    <row r="25" spans="2:7" x14ac:dyDescent="0.25">
      <c r="B25" s="24" t="s">
        <v>44</v>
      </c>
      <c r="C25" s="23"/>
      <c r="D25" s="15" t="s">
        <v>35</v>
      </c>
      <c r="E25" s="15" t="s">
        <v>37</v>
      </c>
      <c r="F25" s="16" t="s">
        <v>37</v>
      </c>
      <c r="G25" s="77"/>
    </row>
    <row r="26" spans="2:7" x14ac:dyDescent="0.25">
      <c r="B26" s="24" t="s">
        <v>45</v>
      </c>
      <c r="C26" s="23"/>
      <c r="D26" s="22" t="s">
        <v>39</v>
      </c>
      <c r="E26" s="15" t="s">
        <v>37</v>
      </c>
      <c r="F26" s="16" t="s">
        <v>37</v>
      </c>
      <c r="G26" s="77"/>
    </row>
    <row r="27" spans="2:7" x14ac:dyDescent="0.25">
      <c r="B27" s="24" t="s">
        <v>46</v>
      </c>
      <c r="C27" s="23"/>
      <c r="D27" s="22" t="s">
        <v>47</v>
      </c>
      <c r="E27" s="15"/>
      <c r="F27" s="16"/>
      <c r="G27" s="77"/>
    </row>
    <row r="28" spans="2:7" x14ac:dyDescent="0.25">
      <c r="B28" s="24" t="s">
        <v>48</v>
      </c>
      <c r="C28" s="23"/>
      <c r="D28" s="22" t="s">
        <v>35</v>
      </c>
      <c r="E28" s="15" t="s">
        <v>37</v>
      </c>
      <c r="F28" s="16" t="s">
        <v>37</v>
      </c>
      <c r="G28" s="77"/>
    </row>
    <row r="29" spans="2:7" x14ac:dyDescent="0.25">
      <c r="B29" s="24" t="s">
        <v>49</v>
      </c>
      <c r="C29" s="23"/>
      <c r="D29" s="22" t="s">
        <v>35</v>
      </c>
      <c r="E29" s="15" t="s">
        <v>37</v>
      </c>
      <c r="F29" s="16" t="s">
        <v>37</v>
      </c>
      <c r="G29" s="77"/>
    </row>
    <row r="30" spans="2:7" x14ac:dyDescent="0.25">
      <c r="B30" s="25" t="s">
        <v>50</v>
      </c>
      <c r="C30" s="26"/>
      <c r="D30" s="22" t="s">
        <v>35</v>
      </c>
      <c r="E30" s="15" t="s">
        <v>37</v>
      </c>
      <c r="F30" s="16" t="s">
        <v>37</v>
      </c>
      <c r="G30" s="77"/>
    </row>
    <row r="31" spans="2:7" x14ac:dyDescent="0.25">
      <c r="B31" s="24" t="s">
        <v>51</v>
      </c>
      <c r="C31" s="23"/>
      <c r="D31" s="22" t="s">
        <v>39</v>
      </c>
      <c r="E31" s="15" t="s">
        <v>37</v>
      </c>
      <c r="F31" s="16" t="s">
        <v>37</v>
      </c>
      <c r="G31" s="77"/>
    </row>
    <row r="32" spans="2:7" x14ac:dyDescent="0.25">
      <c r="B32" s="24" t="s">
        <v>52</v>
      </c>
      <c r="C32" s="23"/>
      <c r="D32" s="15" t="s">
        <v>35</v>
      </c>
      <c r="E32" s="15" t="s">
        <v>37</v>
      </c>
      <c r="F32" s="16" t="s">
        <v>37</v>
      </c>
      <c r="G32" s="77"/>
    </row>
    <row r="33" spans="2:7" x14ac:dyDescent="0.25">
      <c r="B33" s="24" t="s">
        <v>53</v>
      </c>
      <c r="C33" s="32"/>
      <c r="D33" s="15" t="s">
        <v>54</v>
      </c>
      <c r="E33" s="29" t="s">
        <v>37</v>
      </c>
      <c r="F33" s="30" t="s">
        <v>37</v>
      </c>
      <c r="G33" s="77"/>
    </row>
    <row r="34" spans="2:7" ht="15.75" thickBot="1" x14ac:dyDescent="0.3">
      <c r="B34" s="5" t="s">
        <v>55</v>
      </c>
      <c r="C34" s="28"/>
      <c r="D34" s="13" t="s">
        <v>56</v>
      </c>
      <c r="E34" s="27" t="s">
        <v>37</v>
      </c>
      <c r="F34" s="31" t="s">
        <v>37</v>
      </c>
      <c r="G34" s="78"/>
    </row>
    <row r="35" spans="2:7" x14ac:dyDescent="0.25">
      <c r="B35" s="39" t="s">
        <v>57</v>
      </c>
      <c r="C35" s="40"/>
      <c r="D35" s="40"/>
      <c r="E35" s="40"/>
      <c r="F35" s="41"/>
      <c r="G35" s="49">
        <v>1</v>
      </c>
    </row>
    <row r="36" spans="2:7" x14ac:dyDescent="0.25">
      <c r="B36" s="52" t="s">
        <v>58</v>
      </c>
      <c r="C36" s="53"/>
      <c r="D36" s="15">
        <f>IF(B36="DOOR SWITCH 2 (TC)",1,"N/A")</f>
        <v>1</v>
      </c>
      <c r="E36" s="15">
        <f>IF(B36="DOOR SWITCH 2 (TC)",1,"N/A")</f>
        <v>1</v>
      </c>
      <c r="F36" s="16" t="str">
        <f>IF(B36="DOOR SWITCH 2 (TC)","VIP 1","N/A")</f>
        <v>VIP 1</v>
      </c>
      <c r="G36" s="50"/>
    </row>
    <row r="37" spans="2:7" x14ac:dyDescent="0.25">
      <c r="B37" s="18" t="s">
        <v>59</v>
      </c>
      <c r="C37" s="17" t="s">
        <v>60</v>
      </c>
      <c r="D37" s="15" t="s">
        <v>61</v>
      </c>
      <c r="E37" s="15" t="s">
        <v>37</v>
      </c>
      <c r="F37" s="16" t="str">
        <f>IF(B37="UPS","AUXILARY","N/A")</f>
        <v>AUXILARY</v>
      </c>
      <c r="G37" s="50"/>
    </row>
    <row r="38" spans="2:7" x14ac:dyDescent="0.25">
      <c r="B38" s="58"/>
      <c r="C38" s="56"/>
      <c r="D38" s="15" t="s">
        <v>37</v>
      </c>
      <c r="E38" s="15" t="s">
        <v>37</v>
      </c>
      <c r="F38" s="16" t="str">
        <f>IF(B38="MINI DC I/O 1","ON DISPLAY INTERFACE","N/A")</f>
        <v>N/A</v>
      </c>
      <c r="G38" s="50"/>
    </row>
    <row r="39" spans="2:7" x14ac:dyDescent="0.25">
      <c r="B39" s="58"/>
      <c r="C39" s="56"/>
      <c r="D39" s="15" t="s">
        <v>37</v>
      </c>
      <c r="E39" s="15" t="s">
        <v>37</v>
      </c>
      <c r="F39" s="16" t="str">
        <f>IF(B39="MINI DC I/O 2","ON DISPLAY INTERFACE","N/A")</f>
        <v>N/A</v>
      </c>
      <c r="G39" s="50"/>
    </row>
    <row r="40" spans="2:7" x14ac:dyDescent="0.25">
      <c r="B40" s="58"/>
      <c r="C40" s="56"/>
      <c r="D40" s="15" t="s">
        <v>37</v>
      </c>
      <c r="E40" s="15" t="s">
        <v>37</v>
      </c>
      <c r="F40" s="16" t="str">
        <f>IF(B40="MINI DC I/O 3","ON DISPLAY INTERFACE","N/A")</f>
        <v>N/A</v>
      </c>
      <c r="G40" s="50"/>
    </row>
    <row r="41" spans="2:7" x14ac:dyDescent="0.25">
      <c r="B41" s="58" t="s">
        <v>62</v>
      </c>
      <c r="C41" s="56"/>
      <c r="D41" s="15" t="s">
        <v>37</v>
      </c>
      <c r="E41" s="15" t="s">
        <v>37</v>
      </c>
      <c r="F41" s="16" t="str">
        <f>IF(B41="MINI DC I/O 4","ON DISPLAY INTERFACE","N/A")</f>
        <v>N/A</v>
      </c>
      <c r="G41" s="50"/>
    </row>
    <row r="42" spans="2:7" x14ac:dyDescent="0.25">
      <c r="B42" s="58" t="s">
        <v>62</v>
      </c>
      <c r="C42" s="56"/>
      <c r="D42" s="15" t="s">
        <v>37</v>
      </c>
      <c r="E42" s="15" t="s">
        <v>37</v>
      </c>
      <c r="F42" s="16" t="str">
        <f>IF(B42="MINI DC I/O 5","ON DISPLAY INTERFACE","N/A")</f>
        <v>N/A</v>
      </c>
      <c r="G42" s="50"/>
    </row>
    <row r="43" spans="2:7" ht="15.75" thickBot="1" x14ac:dyDescent="0.3">
      <c r="B43" s="62" t="s">
        <v>62</v>
      </c>
      <c r="C43" s="63"/>
      <c r="D43" s="13" t="s">
        <v>37</v>
      </c>
      <c r="E43" s="13" t="s">
        <v>37</v>
      </c>
      <c r="F43" s="19" t="str">
        <f>IF(B43="MINI DC I/O 6","ON DISPLAY INTERFACE","N/A")</f>
        <v>N/A</v>
      </c>
      <c r="G43" s="51"/>
    </row>
    <row r="44" spans="2:7" ht="15.75" thickBot="1" x14ac:dyDescent="0.3">
      <c r="C44" s="12"/>
      <c r="D44" s="12"/>
      <c r="E44" s="11"/>
      <c r="F44" s="4"/>
      <c r="G44" s="8"/>
    </row>
    <row r="45" spans="2:7" x14ac:dyDescent="0.25">
      <c r="B45" s="39" t="s">
        <v>63</v>
      </c>
      <c r="C45" s="40"/>
      <c r="D45" s="40"/>
      <c r="E45" s="40"/>
      <c r="F45" s="41"/>
      <c r="G45" s="34"/>
    </row>
    <row r="46" spans="2:7" x14ac:dyDescent="0.25">
      <c r="B46" s="67" t="s">
        <v>64</v>
      </c>
      <c r="C46" s="68"/>
      <c r="D46" s="69"/>
      <c r="E46" s="55" t="s">
        <v>65</v>
      </c>
      <c r="F46" s="56"/>
      <c r="G46" s="35"/>
    </row>
    <row r="47" spans="2:7" ht="15.75" thickBot="1" x14ac:dyDescent="0.3">
      <c r="B47" s="64" t="s">
        <v>66</v>
      </c>
      <c r="C47" s="65"/>
      <c r="D47" s="66"/>
      <c r="E47" s="57" t="s">
        <v>65</v>
      </c>
      <c r="F47" s="57"/>
      <c r="G47" s="36"/>
    </row>
    <row r="48" spans="2:7" x14ac:dyDescent="0.25">
      <c r="C48" s="12"/>
      <c r="D48" s="12"/>
      <c r="E48" s="11"/>
      <c r="F48" s="4"/>
      <c r="G48" s="8"/>
    </row>
    <row r="49" spans="2:7" ht="15.75" thickBot="1" x14ac:dyDescent="0.3"/>
    <row r="50" spans="2:7" x14ac:dyDescent="0.25">
      <c r="B50" s="9" t="s">
        <v>67</v>
      </c>
      <c r="C50" s="10"/>
      <c r="D50" s="10"/>
      <c r="E50" s="10"/>
      <c r="F50" s="10"/>
      <c r="G50" s="1"/>
    </row>
    <row r="51" spans="2:7" x14ac:dyDescent="0.25">
      <c r="B51" s="3" t="s">
        <v>68</v>
      </c>
      <c r="F51" t="s">
        <v>69</v>
      </c>
      <c r="G51" s="2"/>
    </row>
    <row r="52" spans="2:7" x14ac:dyDescent="0.25">
      <c r="B52" s="3" t="s">
        <v>70</v>
      </c>
      <c r="F52" t="s">
        <v>71</v>
      </c>
      <c r="G52" s="2"/>
    </row>
    <row r="53" spans="2:7" x14ac:dyDescent="0.25">
      <c r="B53" s="3" t="s">
        <v>72</v>
      </c>
      <c r="F53" t="s">
        <v>73</v>
      </c>
      <c r="G53" s="2"/>
    </row>
    <row r="54" spans="2:7" x14ac:dyDescent="0.25">
      <c r="B54" s="3" t="s">
        <v>74</v>
      </c>
      <c r="F54" t="s">
        <v>75</v>
      </c>
      <c r="G54" s="2"/>
    </row>
    <row r="55" spans="2:7" x14ac:dyDescent="0.25">
      <c r="B55" s="3" t="s">
        <v>76</v>
      </c>
      <c r="F55" t="s">
        <v>77</v>
      </c>
      <c r="G55" s="2"/>
    </row>
    <row r="56" spans="2:7" x14ac:dyDescent="0.25">
      <c r="B56" s="3" t="s">
        <v>78</v>
      </c>
      <c r="F56" t="s">
        <v>79</v>
      </c>
      <c r="G56" s="2"/>
    </row>
    <row r="57" spans="2:7" x14ac:dyDescent="0.25">
      <c r="B57" s="3" t="s">
        <v>80</v>
      </c>
      <c r="F57" t="s">
        <v>81</v>
      </c>
      <c r="G57" s="2"/>
    </row>
    <row r="58" spans="2:7" x14ac:dyDescent="0.25">
      <c r="B58" s="3" t="s">
        <v>82</v>
      </c>
      <c r="F58" t="s">
        <v>83</v>
      </c>
      <c r="G58" s="2"/>
    </row>
    <row r="59" spans="2:7" x14ac:dyDescent="0.25">
      <c r="B59" s="3" t="s">
        <v>84</v>
      </c>
      <c r="F59" t="s">
        <v>85</v>
      </c>
      <c r="G59" s="2"/>
    </row>
    <row r="60" spans="2:7" x14ac:dyDescent="0.25">
      <c r="B60" s="3" t="s">
        <v>86</v>
      </c>
      <c r="F60" t="s">
        <v>87</v>
      </c>
      <c r="G60" s="2"/>
    </row>
    <row r="61" spans="2:7" x14ac:dyDescent="0.25">
      <c r="B61" s="3" t="s">
        <v>88</v>
      </c>
      <c r="F61" t="s">
        <v>89</v>
      </c>
      <c r="G61" s="2"/>
    </row>
    <row r="62" spans="2:7" x14ac:dyDescent="0.25">
      <c r="B62" s="3" t="s">
        <v>90</v>
      </c>
      <c r="F62" t="s">
        <v>91</v>
      </c>
      <c r="G62" s="2"/>
    </row>
    <row r="63" spans="2:7" x14ac:dyDescent="0.25">
      <c r="B63" s="3" t="s">
        <v>92</v>
      </c>
      <c r="F63" t="s">
        <v>93</v>
      </c>
      <c r="G63" s="2"/>
    </row>
    <row r="64" spans="2:7" x14ac:dyDescent="0.25">
      <c r="B64" s="3" t="s">
        <v>94</v>
      </c>
      <c r="F64" t="s">
        <v>95</v>
      </c>
      <c r="G64" s="2"/>
    </row>
    <row r="65" spans="2:7" x14ac:dyDescent="0.25">
      <c r="B65" s="3" t="s">
        <v>96</v>
      </c>
      <c r="F65" t="s">
        <v>97</v>
      </c>
      <c r="G65" s="2"/>
    </row>
    <row r="66" spans="2:7" x14ac:dyDescent="0.25">
      <c r="B66" s="3" t="s">
        <v>98</v>
      </c>
      <c r="F66" t="s">
        <v>99</v>
      </c>
      <c r="G66" s="2"/>
    </row>
    <row r="67" spans="2:7" x14ac:dyDescent="0.25">
      <c r="B67" s="3" t="s">
        <v>100</v>
      </c>
      <c r="F67" t="s">
        <v>101</v>
      </c>
      <c r="G67" s="2"/>
    </row>
    <row r="68" spans="2:7" x14ac:dyDescent="0.25">
      <c r="B68" s="3" t="s">
        <v>102</v>
      </c>
      <c r="G68" s="2"/>
    </row>
    <row r="69" spans="2:7" x14ac:dyDescent="0.25">
      <c r="B69" s="3" t="s">
        <v>103</v>
      </c>
      <c r="F69" t="s">
        <v>104</v>
      </c>
      <c r="G69" s="2"/>
    </row>
    <row r="70" spans="2:7" x14ac:dyDescent="0.25">
      <c r="B70" s="3" t="s">
        <v>105</v>
      </c>
      <c r="F70" t="s">
        <v>106</v>
      </c>
      <c r="G70" s="2"/>
    </row>
    <row r="71" spans="2:7" x14ac:dyDescent="0.25">
      <c r="B71" s="3" t="s">
        <v>107</v>
      </c>
      <c r="F71" t="s">
        <v>108</v>
      </c>
      <c r="G71" s="2"/>
    </row>
    <row r="72" spans="2:7" x14ac:dyDescent="0.25">
      <c r="B72" s="3" t="s">
        <v>109</v>
      </c>
      <c r="F72" t="s">
        <v>110</v>
      </c>
      <c r="G72" s="2"/>
    </row>
    <row r="73" spans="2:7" x14ac:dyDescent="0.25">
      <c r="B73" s="3" t="s">
        <v>111</v>
      </c>
      <c r="F73" t="s">
        <v>112</v>
      </c>
      <c r="G73" s="2"/>
    </row>
    <row r="74" spans="2:7" ht="15.75" thickBot="1" x14ac:dyDescent="0.3">
      <c r="B74" s="5" t="s">
        <v>113</v>
      </c>
      <c r="C74" s="6"/>
      <c r="D74" s="6"/>
      <c r="E74" s="6"/>
      <c r="F74" s="6" t="s">
        <v>114</v>
      </c>
      <c r="G74" s="7"/>
    </row>
    <row r="76" spans="2:7" x14ac:dyDescent="0.25">
      <c r="B76" t="s">
        <v>115</v>
      </c>
    </row>
  </sheetData>
  <dataConsolidate/>
  <mergeCells count="38">
    <mergeCell ref="D1:F1"/>
    <mergeCell ref="B45:F45"/>
    <mergeCell ref="E46:F46"/>
    <mergeCell ref="E47:F47"/>
    <mergeCell ref="B46:D46"/>
    <mergeCell ref="B38:C38"/>
    <mergeCell ref="B39:C39"/>
    <mergeCell ref="B47:D47"/>
    <mergeCell ref="B6:B9"/>
    <mergeCell ref="B40:C40"/>
    <mergeCell ref="B41:C41"/>
    <mergeCell ref="B42:C42"/>
    <mergeCell ref="B43:C43"/>
    <mergeCell ref="B14:C14"/>
    <mergeCell ref="D14:F14"/>
    <mergeCell ref="G35:G43"/>
    <mergeCell ref="D4:F4"/>
    <mergeCell ref="D5:F5"/>
    <mergeCell ref="D6:F6"/>
    <mergeCell ref="D7:F7"/>
    <mergeCell ref="D8:F8"/>
    <mergeCell ref="B35:F35"/>
    <mergeCell ref="B36:C36"/>
    <mergeCell ref="G4:G14"/>
    <mergeCell ref="G45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D9:F9"/>
    <mergeCell ref="D10:F10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allowBlank="1" showInputMessage="1" showErrorMessage="1" sqref="D37" xr:uid="{00000000-0002-0000-0000-00000B000000}">
      <formula1>"CONTROL EQUIPMENT,ENTIRE DISPLAY,N/A"</formula1>
    </dataValidation>
    <dataValidation type="list" errorStyle="warning" allowBlank="1" showInputMessage="1" sqref="C37" xr:uid="{00000000-0002-0000-0000-00000C000000}">
      <formula1>"ALPHA FXM SERIES,TRIPPLITE,'"</formula1>
    </dataValidation>
    <dataValidation type="list" allowBlank="1" showInputMessage="1" showErrorMessage="1" sqref="B37" xr:uid="{00000000-0002-0000-0000-00000D000000}">
      <formula1>"UPS,'"</formula1>
    </dataValidation>
    <dataValidation type="list" allowBlank="1" showInputMessage="1" showErrorMessage="1" sqref="B38" xr:uid="{00000000-0002-0000-0000-00000E000000}">
      <formula1>"MINI DC I/O 1,'"</formula1>
    </dataValidation>
    <dataValidation type="list" allowBlank="1" showInputMessage="1" showErrorMessage="1" sqref="B39:C39" xr:uid="{00000000-0002-0000-0000-00000F000000}">
      <formula1>"MINI DC I/O 2,'"</formula1>
    </dataValidation>
    <dataValidation type="list" allowBlank="1" showInputMessage="1" showErrorMessage="1" sqref="B40:C40" xr:uid="{00000000-0002-0000-0000-000010000000}">
      <formula1>"MINI DC I/O 3,'"</formula1>
    </dataValidation>
    <dataValidation type="list" allowBlank="1" showInputMessage="1" showErrorMessage="1" sqref="B41:C41" xr:uid="{00000000-0002-0000-0000-000011000000}">
      <formula1>"MINI DC I/O 4,'"</formula1>
    </dataValidation>
    <dataValidation type="list" allowBlank="1" showInputMessage="1" showErrorMessage="1" sqref="B42:C42" xr:uid="{00000000-0002-0000-0000-000012000000}">
      <formula1>"MINI DC I/O 5,'"</formula1>
    </dataValidation>
    <dataValidation type="list" allowBlank="1" showInputMessage="1" showErrorMessage="1" sqref="B43:C43" xr:uid="{00000000-0002-0000-0000-000013000000}">
      <formula1>"MINI DC I/O 6,'"</formula1>
    </dataValidation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ABB1D85-0CE3-400A-9979-58A6D0B3CC45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C17306-N</OrderProject_x0020_ID>
    <Rev xmlns="2cc016c5-161d-4d6b-a532-6cf687f4a3ab">00</Rev>
    <DocNumber xmlns="2cc016c5-161d-4d6b-a532-6cf687f4a3ab">DD4681031</DocNumber>
    <_dlc_DocId xmlns="b479dd50-8d7e-4b78-9fb1-00cf65781f6b">75D2Y5VYC55K-1220653723-32870</_dlc_DocId>
    <_dlc_DocIdUrl xmlns="b479dd50-8d7e-4b78-9fb1-00cf65781f6b">
      <Url>https://daktronics.sharepoint.com/sites/docs-engineering/_layouts/15/DocIdRedir.aspx?ID=75D2Y5VYC55K-1220653723-32870</Url>
      <Description>75D2Y5VYC55K-1220653723-32870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7BCA4B-581B-4526-A078-5152AF04B46D}">
  <ds:schemaRefs>
    <ds:schemaRef ds:uri="http://schemas.microsoft.com/office/2006/metadata/properties"/>
    <ds:schemaRef ds:uri="http://schemas.microsoft.com/office/infopath/2007/PartnerControls"/>
    <ds:schemaRef ds:uri="b479dd50-8d7e-4b78-9fb1-00cf65781f6b"/>
    <ds:schemaRef ds:uri="2cc016c5-161d-4d6b-a532-6cf687f4a3ab"/>
  </ds:schemaRefs>
</ds:datastoreItem>
</file>

<file path=customXml/itemProps2.xml><?xml version="1.0" encoding="utf-8"?>
<ds:datastoreItem xmlns:ds="http://schemas.openxmlformats.org/officeDocument/2006/customXml" ds:itemID="{41785FBF-DE35-407D-BCBD-B71561FA14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9C41199-A7AC-446C-ACC5-B1D712B18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2D358E8-55FD-47C3-881E-5CDD445318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C17306-N NJ Turnpike Authority, Site Config, VF-2369-96x288-20-RGB</dc:title>
  <dc:subject/>
  <dc:creator>Dan Muzzey</dc:creator>
  <cp:keywords/>
  <dc:description/>
  <cp:lastModifiedBy>Max Charboneau</cp:lastModifiedBy>
  <cp:revision/>
  <dcterms:created xsi:type="dcterms:W3CDTF">2017-03-27T20:46:42Z</dcterms:created>
  <dcterms:modified xsi:type="dcterms:W3CDTF">2025-04-14T18:31:32Z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47ec2a41-1050-4ca6-a52b-c4217116f639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