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B50DC5F-16CD-4F5C-97AF-472FAA8D2C7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" l="1"/>
  <c r="F102" i="1"/>
  <c r="F101" i="1"/>
  <c r="F100" i="1"/>
  <c r="F99" i="1"/>
  <c r="F98" i="1"/>
  <c r="F97" i="1"/>
  <c r="F96" i="1"/>
  <c r="E96" i="1"/>
  <c r="D96" i="1"/>
  <c r="F31" i="1" l="1"/>
  <c r="F37" i="1"/>
  <c r="F36" i="1"/>
  <c r="F35" i="1"/>
  <c r="F34" i="1"/>
  <c r="F33" i="1"/>
  <c r="F32" i="1"/>
  <c r="F30" i="1" l="1"/>
  <c r="E30" i="1"/>
  <c r="D30" i="1"/>
</calcChain>
</file>

<file path=xl/sharedStrings.xml><?xml version="1.0" encoding="utf-8"?>
<sst xmlns="http://schemas.openxmlformats.org/spreadsheetml/2006/main" count="246" uniqueCount="108">
  <si>
    <t>SYSTEM CONFIGURATION - For 1 &amp; 2 Panel Sites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</si>
  <si>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</si>
  <si>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</si>
  <si>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</si>
  <si>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</si>
  <si>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</si>
  <si>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</si>
  <si>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</si>
  <si>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</si>
  <si>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</si>
  <si>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</si>
  <si>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</si>
  <si>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</si>
  <si>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</si>
  <si>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</si>
  <si>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</si>
  <si>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</si>
  <si>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</si>
  <si>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</si>
  <si>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</si>
  <si>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</si>
  <si>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1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</si>
  <si>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</si>
  <si>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</si>
  <si>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</si>
  <si>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</si>
  <si>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</si>
  <si>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</si>
  <si>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</si>
  <si>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</si>
  <si>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</si>
  <si>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</si>
  <si>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</si>
  <si>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</si>
  <si>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Not in sign</t>
  </si>
  <si>
    <t>DOOR SWITCH (SIGN)</t>
  </si>
  <si>
    <t>Not connected to mod</t>
  </si>
  <si>
    <t>RPM SENSORS</t>
  </si>
  <si>
    <t>AIRFLOW SENSORS</t>
  </si>
  <si>
    <t>I/O</t>
  </si>
  <si>
    <t>CABINET HEATERS</t>
  </si>
  <si>
    <t>NO</t>
  </si>
  <si>
    <t>DEFOG HEATERS</t>
  </si>
  <si>
    <t>INTAKE FANS</t>
  </si>
  <si>
    <t>YES</t>
  </si>
  <si>
    <t>BEACONS</t>
  </si>
  <si>
    <t>0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</si>
  <si>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</si>
  <si>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</si>
  <si>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</si>
  <si>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</si>
  <si>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</si>
  <si>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</si>
  <si>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</si>
  <si>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</si>
  <si>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Reference Drawings</t>
  </si>
  <si>
    <t>Final Assembly, VM-10**-**x**-20</t>
  </si>
  <si>
    <t>Drawing-1196902</t>
  </si>
  <si>
    <t>Schematic, UPS, Battery Interconnect, One String, Traffic Cabinet by Others</t>
  </si>
  <si>
    <t>Drawing-3142842</t>
  </si>
  <si>
    <t>Schematic, Signal, VM-1020, 20 mm, 144 Wide, Airflow Sensors</t>
  </si>
  <si>
    <t>Drawing-1185545</t>
  </si>
  <si>
    <t>Shop Drawing, VM-102*-24x144-20-*</t>
  </si>
  <si>
    <t>Drawing-1188556</t>
  </si>
  <si>
    <t>Schematic, DC Power, VM-1020, 20 mm, 144 Wide</t>
  </si>
  <si>
    <t>Drawing-1191478</t>
  </si>
  <si>
    <t>Site Riser, VM-1020-24x144-20-RGB, One LED Panel, Vanguard® Field Controller, UPS</t>
  </si>
  <si>
    <t>Drawing-3463923</t>
  </si>
  <si>
    <t>Site Riser, VM-1020-24x144-20-RGB, Two LED Panels, Vanguard® Field Controller, UPS</t>
  </si>
  <si>
    <t>Drawing-3632037</t>
  </si>
  <si>
    <t>Schematic, TC, DC Power System, Two to Four Power Supplies, One to Six VM-1020 Signs</t>
  </si>
  <si>
    <t>Drawing-1192301</t>
  </si>
  <si>
    <t>Schematic, Traffic Cabinet by Others, 120 VAC, UPS</t>
  </si>
  <si>
    <t>Drawing-3449882</t>
  </si>
  <si>
    <t>Schematic, Signal, Traffic Cabinet by Others, Vanguard® Field Controller, Two Power Supplies</t>
  </si>
  <si>
    <t>Drawing-3530144</t>
  </si>
  <si>
    <t>Schematic, VCB Box, VM-1020</t>
  </si>
  <si>
    <t>Drawing-3174574</t>
  </si>
  <si>
    <t>Final Assembly, VCB Enclosure</t>
  </si>
  <si>
    <t>Drawing-3176376</t>
  </si>
  <si>
    <t>Shop Drawing, VCB Enclosure</t>
  </si>
  <si>
    <t>Drawing-3176377</t>
  </si>
  <si>
    <t>Site Notes</t>
  </si>
  <si>
    <t>SYSTEM CONFIGURATION - For 3 Panel Sites</t>
  </si>
  <si>
    <t>Schematic, Signal, VM-1020, 20mm, 144 Wide, Airflow Sensors</t>
  </si>
  <si>
    <t>DWG-1185545</t>
  </si>
  <si>
    <t>DWG-1188556</t>
  </si>
  <si>
    <t>Schematic, DC Power, VM-1020, 20mm, 144 Wide</t>
  </si>
  <si>
    <t xml:space="preserve">DWG-1191478 </t>
  </si>
  <si>
    <t>Generic Final Assembly, VM-10**-**x**-20</t>
  </si>
  <si>
    <t>DWG-1196902</t>
  </si>
  <si>
    <t xml:space="preserve">DWG-3174574 </t>
  </si>
  <si>
    <t>DWG-3176376</t>
  </si>
  <si>
    <t>DWG-3176377</t>
  </si>
  <si>
    <t>Site Riser, VM/VX-**-***-20-RGB, 2–8 Signs (1:1), 1 UPS</t>
  </si>
  <si>
    <t>DWG-3974966</t>
  </si>
  <si>
    <t>Schematic, TC, DC Power System, 2–4 Power Supplies, 1–6 VM-1020 Signs</t>
  </si>
  <si>
    <t>DWG-1192301</t>
  </si>
  <si>
    <t>Schematic, UPS, Battery Interconnect, 1 String, Traffic Cabinet by Others</t>
  </si>
  <si>
    <t>DWG-3142842</t>
  </si>
  <si>
    <t>Schematic, Traffic Cabinet by Others, 120 VAC, UPS, VM</t>
  </si>
  <si>
    <t>DWG-3449882</t>
  </si>
  <si>
    <t>Schematic, Signal, Traffic Cabinet by Others, VFC, 3 Power Supplies</t>
  </si>
  <si>
    <t>DWG-3558187</t>
  </si>
  <si>
    <t>VM Power and Control Equipment, Rack Layout, Dimensions, UPS</t>
  </si>
  <si>
    <t>DWG-3777149</t>
  </si>
  <si>
    <t>VCB set to address 1</t>
  </si>
  <si>
    <t>DC I/O set dipswitches to 1 &amp;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</si>
</sst>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4" xfId="0" applyBorder="1"/>
    <xf numFmtId="0" fontId="0" fillId="0" borderId="0" xfId="0" applyAlignment="1">
      <alignment wrapText="1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9"/>
  <sheetViews>
    <sheetView tabSelected="1" topLeftCell="A4" workbookViewId="0">
      <selection activeCell="E28" sqref="E2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/>
    <row r="2" spans="2:7">
      <c r="B2" s="24" t="s">
        <v>0</v>
      </c>
      <c r="C2" s="25"/>
      <c r="D2" s="25"/>
      <c r="E2" s="25"/>
      <c r="F2" s="25"/>
      <c r="G2" s="63" t="s">
        <v>1</v>
      </c>
    </row>
    <row r="3" spans="2:7" ht="15.75" thickBot="1">
      <c r="B3" s="65" t="s">
        <v>2</v>
      </c>
      <c r="C3" s="66"/>
      <c r="D3" s="67" t="s">
        <v>3</v>
      </c>
      <c r="E3" s="68"/>
      <c r="F3" s="68"/>
      <c r="G3" s="64"/>
    </row>
    <row r="4" spans="2:7">
      <c r="B4" s="69" t="s">
        <v>4</v>
      </c>
      <c r="C4" s="70"/>
      <c r="D4" s="71" t="s">
        <v>5</v>
      </c>
      <c r="E4" s="71"/>
      <c r="F4" s="71"/>
      <c r="G4" s="43">
        <v>1</v>
      </c>
    </row>
    <row r="5" spans="2:7">
      <c r="B5" s="56" t="s">
        <v>6</v>
      </c>
      <c r="C5" s="57"/>
      <c r="D5" s="35" t="s">
        <v>7</v>
      </c>
      <c r="E5" s="35"/>
      <c r="F5" s="35"/>
      <c r="G5" s="44"/>
    </row>
    <row r="6" spans="2:7">
      <c r="B6" s="72" t="s">
        <v>8</v>
      </c>
      <c r="C6" s="18" t="s">
        <v>9</v>
      </c>
      <c r="D6" s="35" t="s">
        <v>10</v>
      </c>
      <c r="E6" s="35"/>
      <c r="F6" s="35"/>
      <c r="G6" s="44"/>
    </row>
    <row r="7" spans="2:7">
      <c r="B7" s="72"/>
      <c r="C7" s="18" t="s">
        <v>11</v>
      </c>
      <c r="D7" s="35" t="s">
        <v>12</v>
      </c>
      <c r="E7" s="35"/>
      <c r="F7" s="35"/>
      <c r="G7" s="44"/>
    </row>
    <row r="8" spans="2:7">
      <c r="B8" s="72"/>
      <c r="C8" s="18" t="s">
        <v>13</v>
      </c>
      <c r="D8" s="35" t="s">
        <v>14</v>
      </c>
      <c r="E8" s="35"/>
      <c r="F8" s="35"/>
      <c r="G8" s="44"/>
    </row>
    <row r="9" spans="2:7">
      <c r="B9" s="72"/>
      <c r="C9" s="18" t="s">
        <v>15</v>
      </c>
      <c r="D9" s="36">
        <v>20</v>
      </c>
      <c r="E9" s="36"/>
      <c r="F9" s="36"/>
      <c r="G9" s="44"/>
    </row>
    <row r="10" spans="2:7">
      <c r="B10" s="34" t="s">
        <v>16</v>
      </c>
      <c r="C10" s="35"/>
      <c r="D10" s="36">
        <v>24</v>
      </c>
      <c r="E10" s="36"/>
      <c r="F10" s="36"/>
      <c r="G10" s="44"/>
    </row>
    <row r="11" spans="2:7">
      <c r="B11" s="34" t="s">
        <v>17</v>
      </c>
      <c r="C11" s="35"/>
      <c r="D11" s="36">
        <v>144</v>
      </c>
      <c r="E11" s="36"/>
      <c r="F11" s="36"/>
      <c r="G11" s="44"/>
    </row>
    <row r="12" spans="2:7">
      <c r="B12" s="34" t="s">
        <v>18</v>
      </c>
      <c r="C12" s="35"/>
      <c r="D12" s="35" t="s">
        <v>19</v>
      </c>
      <c r="E12" s="35"/>
      <c r="F12" s="35"/>
      <c r="G12" s="44"/>
    </row>
    <row r="13" spans="2:7" ht="15.75" thickBot="1">
      <c r="B13" s="60" t="s">
        <v>20</v>
      </c>
      <c r="C13" s="61"/>
      <c r="D13" s="62" t="s">
        <v>21</v>
      </c>
      <c r="E13" s="62"/>
      <c r="F13" s="62"/>
      <c r="G13" s="45"/>
    </row>
    <row r="14" spans="2:7" ht="15.75" thickBot="1"/>
    <row r="15" spans="2:7">
      <c r="B15" s="24" t="s">
        <v>22</v>
      </c>
      <c r="C15" s="25"/>
      <c r="D15" s="25"/>
      <c r="E15" s="25"/>
      <c r="F15" s="42"/>
      <c r="G15" s="51">
        <v>1</v>
      </c>
    </row>
    <row r="16" spans="2:7">
      <c r="B16" s="54" t="s">
        <v>2</v>
      </c>
      <c r="C16" s="55"/>
      <c r="D16" s="12" t="s">
        <v>3</v>
      </c>
      <c r="E16" s="12" t="s">
        <v>23</v>
      </c>
      <c r="F16" s="12" t="s">
        <v>24</v>
      </c>
      <c r="G16" s="52"/>
    </row>
    <row r="17" spans="2:7">
      <c r="B17" s="56" t="s">
        <v>25</v>
      </c>
      <c r="C17" s="57"/>
      <c r="D17" s="18" t="s">
        <v>26</v>
      </c>
      <c r="E17" s="18" t="s">
        <v>27</v>
      </c>
      <c r="F17" s="18" t="s">
        <v>28</v>
      </c>
      <c r="G17" s="52"/>
    </row>
    <row r="18" spans="2:7">
      <c r="B18" s="56" t="s">
        <v>29</v>
      </c>
      <c r="C18" s="57"/>
      <c r="D18" s="18" t="s">
        <v>8</v>
      </c>
      <c r="E18" s="18" t="s">
        <v>27</v>
      </c>
      <c r="F18" s="18" t="s">
        <v>28</v>
      </c>
      <c r="G18" s="52"/>
    </row>
    <row r="19" spans="2:7">
      <c r="B19" s="56" t="s">
        <v>30</v>
      </c>
      <c r="C19" s="57"/>
      <c r="D19" s="18" t="s">
        <v>31</v>
      </c>
      <c r="E19" s="15" t="s">
        <v>32</v>
      </c>
      <c r="F19" s="15" t="s">
        <v>32</v>
      </c>
      <c r="G19" s="52"/>
    </row>
    <row r="20" spans="2:7">
      <c r="B20" s="56" t="s">
        <v>33</v>
      </c>
      <c r="C20" s="57"/>
      <c r="D20" s="14">
        <v>2</v>
      </c>
      <c r="E20" s="14" t="s">
        <v>34</v>
      </c>
      <c r="F20" s="15" t="s">
        <v>32</v>
      </c>
      <c r="G20" s="52"/>
    </row>
    <row r="21" spans="2:7">
      <c r="B21" s="56" t="s">
        <v>35</v>
      </c>
      <c r="C21" s="57"/>
      <c r="D21" s="14">
        <v>1</v>
      </c>
      <c r="E21" s="14" t="s">
        <v>36</v>
      </c>
      <c r="F21" s="15" t="s">
        <v>32</v>
      </c>
      <c r="G21" s="52"/>
    </row>
    <row r="22" spans="2:7">
      <c r="B22" s="56" t="s">
        <v>37</v>
      </c>
      <c r="C22" s="57"/>
      <c r="D22" s="14">
        <v>2</v>
      </c>
      <c r="E22" s="14" t="s">
        <v>32</v>
      </c>
      <c r="F22" s="15" t="s">
        <v>32</v>
      </c>
      <c r="G22" s="52"/>
    </row>
    <row r="23" spans="2:7">
      <c r="B23" s="56" t="s">
        <v>38</v>
      </c>
      <c r="C23" s="57"/>
      <c r="D23" s="19">
        <v>2</v>
      </c>
      <c r="E23" s="14" t="s">
        <v>32</v>
      </c>
      <c r="F23" s="15" t="s">
        <v>39</v>
      </c>
      <c r="G23" s="52"/>
    </row>
    <row r="24" spans="2:7">
      <c r="B24" s="22" t="s">
        <v>40</v>
      </c>
      <c r="C24" s="23"/>
      <c r="D24" s="19" t="s">
        <v>41</v>
      </c>
      <c r="E24" s="14"/>
      <c r="F24" s="15"/>
      <c r="G24" s="52"/>
    </row>
    <row r="25" spans="2:7">
      <c r="B25" s="56" t="s">
        <v>42</v>
      </c>
      <c r="C25" s="57"/>
      <c r="D25" s="19" t="s">
        <v>41</v>
      </c>
      <c r="E25" s="14" t="s">
        <v>32</v>
      </c>
      <c r="F25" s="15" t="s">
        <v>32</v>
      </c>
      <c r="G25" s="52"/>
    </row>
    <row r="26" spans="2:7">
      <c r="B26" s="56" t="s">
        <v>43</v>
      </c>
      <c r="C26" s="57"/>
      <c r="D26" s="19" t="s">
        <v>44</v>
      </c>
      <c r="E26" s="14" t="s">
        <v>32</v>
      </c>
      <c r="F26" s="15" t="s">
        <v>32</v>
      </c>
      <c r="G26" s="52"/>
    </row>
    <row r="27" spans="2:7">
      <c r="B27" s="56" t="s">
        <v>45</v>
      </c>
      <c r="C27" s="57"/>
      <c r="D27" s="14" t="s">
        <v>46</v>
      </c>
      <c r="E27" s="14" t="s">
        <v>31</v>
      </c>
      <c r="F27" s="15" t="s">
        <v>32</v>
      </c>
      <c r="G27" s="52"/>
    </row>
    <row r="28" spans="2:7" ht="15.75" thickBot="1">
      <c r="B28" s="58" t="s">
        <v>47</v>
      </c>
      <c r="C28" s="59"/>
      <c r="D28" s="11">
        <v>1</v>
      </c>
      <c r="E28" s="11" t="s">
        <v>32</v>
      </c>
      <c r="F28" s="13" t="s">
        <v>32</v>
      </c>
      <c r="G28" s="53"/>
    </row>
    <row r="29" spans="2:7">
      <c r="B29" s="24" t="s">
        <v>48</v>
      </c>
      <c r="C29" s="25"/>
      <c r="D29" s="25"/>
      <c r="E29" s="25"/>
      <c r="F29" s="42"/>
      <c r="G29" s="43">
        <v>1</v>
      </c>
    </row>
    <row r="30" spans="2:7">
      <c r="B30" s="46"/>
      <c r="C30" s="47"/>
      <c r="D30" s="14" t="str">
        <f>IF(B30="DOOR SWITCH 2 (TC)",1,"N/A")</f>
        <v>N/A</v>
      </c>
      <c r="E30" s="14" t="str">
        <f>IF(B30="DOOR SWITCH 2 (TC)",1,"N/A")</f>
        <v>N/A</v>
      </c>
      <c r="F30" s="15" t="str">
        <f>IF(B30="DOOR SWITCH 2 (TC)","VIP 1","N/A")</f>
        <v>N/A</v>
      </c>
      <c r="G30" s="44"/>
    </row>
    <row r="31" spans="2:7">
      <c r="B31" s="17"/>
      <c r="C31" s="16"/>
      <c r="D31" s="14" t="s">
        <v>49</v>
      </c>
      <c r="E31" s="14" t="s">
        <v>32</v>
      </c>
      <c r="F31" s="15" t="str">
        <f>IF(B31="UPS","AUXILARY","N/A")</f>
        <v>N/A</v>
      </c>
      <c r="G31" s="44"/>
    </row>
    <row r="32" spans="2:7">
      <c r="B32" s="48"/>
      <c r="C32" s="33"/>
      <c r="D32" s="14" t="s">
        <v>32</v>
      </c>
      <c r="E32" s="14" t="s">
        <v>32</v>
      </c>
      <c r="F32" s="15" t="str">
        <f>IF(B32="MINI DC I/O 1","ON DISPLAY INTERFACE","N/A")</f>
        <v>N/A</v>
      </c>
      <c r="G32" s="44"/>
    </row>
    <row r="33" spans="2:7">
      <c r="B33" s="48"/>
      <c r="C33" s="33"/>
      <c r="D33" s="14" t="s">
        <v>32</v>
      </c>
      <c r="E33" s="14" t="s">
        <v>32</v>
      </c>
      <c r="F33" s="15" t="str">
        <f>IF(B33="MINI DC I/O 2","ON DISPLAY INTERFACE","N/A")</f>
        <v>N/A</v>
      </c>
      <c r="G33" s="44"/>
    </row>
    <row r="34" spans="2:7">
      <c r="B34" s="48"/>
      <c r="C34" s="33"/>
      <c r="D34" s="14" t="s">
        <v>32</v>
      </c>
      <c r="E34" s="14" t="s">
        <v>32</v>
      </c>
      <c r="F34" s="15" t="str">
        <f>IF(B34="MINI DC I/O 3","ON DISPLAY INTERFACE","N/A")</f>
        <v>N/A</v>
      </c>
      <c r="G34" s="44"/>
    </row>
    <row r="35" spans="2:7">
      <c r="B35" s="48" t="s">
        <v>50</v>
      </c>
      <c r="C35" s="33"/>
      <c r="D35" s="14" t="s">
        <v>32</v>
      </c>
      <c r="E35" s="14" t="s">
        <v>32</v>
      </c>
      <c r="F35" s="15" t="str">
        <f>IF(B35="MINI DC I/O 4","ON DISPLAY INTERFACE","N/A")</f>
        <v>N/A</v>
      </c>
      <c r="G35" s="44"/>
    </row>
    <row r="36" spans="2:7">
      <c r="B36" s="48" t="s">
        <v>50</v>
      </c>
      <c r="C36" s="33"/>
      <c r="D36" s="14" t="s">
        <v>32</v>
      </c>
      <c r="E36" s="14" t="s">
        <v>32</v>
      </c>
      <c r="F36" s="15" t="str">
        <f>IF(B36="MINI DC I/O 5","ON DISPLAY INTERFACE","N/A")</f>
        <v>N/A</v>
      </c>
      <c r="G36" s="44"/>
    </row>
    <row r="37" spans="2:7" ht="15.75" thickBot="1">
      <c r="B37" s="49" t="s">
        <v>50</v>
      </c>
      <c r="C37" s="50"/>
      <c r="D37" s="11" t="s">
        <v>32</v>
      </c>
      <c r="E37" s="11" t="s">
        <v>32</v>
      </c>
      <c r="F37" s="13" t="str">
        <f>IF(B37="MINI DC I/O 6","ON DISPLAY INTERFACE","N/A")</f>
        <v>N/A</v>
      </c>
      <c r="G37" s="45"/>
    </row>
    <row r="38" spans="2:7" ht="15.75" thickBot="1">
      <c r="C38" s="10"/>
      <c r="D38" s="10"/>
      <c r="E38" s="9"/>
      <c r="F38" s="3"/>
      <c r="G38" s="6"/>
    </row>
    <row r="39" spans="2:7">
      <c r="B39" s="24" t="s">
        <v>51</v>
      </c>
      <c r="C39" s="25"/>
      <c r="D39" s="25"/>
      <c r="E39" s="25"/>
      <c r="F39" s="25"/>
      <c r="G39" s="26"/>
    </row>
    <row r="40" spans="2:7">
      <c r="B40" s="29" t="s">
        <v>52</v>
      </c>
      <c r="C40" s="30"/>
      <c r="D40" s="31"/>
      <c r="E40" s="32" t="s">
        <v>49</v>
      </c>
      <c r="F40" s="33"/>
      <c r="G40" s="27"/>
    </row>
    <row r="41" spans="2:7">
      <c r="B41" s="34" t="s">
        <v>53</v>
      </c>
      <c r="C41" s="35"/>
      <c r="D41" s="35"/>
      <c r="E41" s="36" t="s">
        <v>49</v>
      </c>
      <c r="F41" s="36"/>
      <c r="G41" s="27"/>
    </row>
    <row r="42" spans="2:7">
      <c r="B42" s="34" t="s">
        <v>54</v>
      </c>
      <c r="C42" s="35"/>
      <c r="D42" s="35"/>
      <c r="E42" s="36" t="s">
        <v>49</v>
      </c>
      <c r="F42" s="36"/>
      <c r="G42" s="27"/>
    </row>
    <row r="43" spans="2:7" ht="15.75" thickBot="1">
      <c r="B43" s="37" t="s">
        <v>39</v>
      </c>
      <c r="C43" s="38"/>
      <c r="D43" s="39"/>
      <c r="E43" s="40" t="s">
        <v>49</v>
      </c>
      <c r="F43" s="41"/>
      <c r="G43" s="28"/>
    </row>
    <row r="44" spans="2:7">
      <c r="C44" s="10"/>
      <c r="D44" s="10"/>
      <c r="E44" s="9"/>
      <c r="F44" s="3"/>
      <c r="G44" s="6"/>
    </row>
    <row r="45" spans="2:7">
      <c r="C45" s="10"/>
      <c r="D45" s="10"/>
      <c r="E45" s="9"/>
      <c r="F45" s="3"/>
      <c r="G45" s="6"/>
    </row>
    <row r="46" spans="2:7" ht="15.75" thickBot="1"/>
    <row r="47" spans="2:7">
      <c r="B47" s="7" t="s">
        <v>55</v>
      </c>
      <c r="C47" s="8"/>
      <c r="D47" s="8"/>
      <c r="E47" s="8"/>
      <c r="F47" s="8"/>
      <c r="G47" s="1"/>
    </row>
    <row r="48" spans="2:7">
      <c r="B48" s="73" t="s">
        <v>56</v>
      </c>
      <c r="C48" s="74"/>
      <c r="D48" s="74"/>
      <c r="E48" s="74"/>
      <c r="F48" s="21" t="s">
        <v>57</v>
      </c>
      <c r="G48" s="2"/>
    </row>
    <row r="49" spans="2:7">
      <c r="B49" s="73" t="s">
        <v>58</v>
      </c>
      <c r="C49" s="74"/>
      <c r="D49" s="74"/>
      <c r="E49" s="74"/>
      <c r="F49" t="s">
        <v>59</v>
      </c>
      <c r="G49" s="2"/>
    </row>
    <row r="50" spans="2:7">
      <c r="B50" s="73" t="s">
        <v>60</v>
      </c>
      <c r="C50" s="74"/>
      <c r="D50" s="74"/>
      <c r="E50" s="74"/>
      <c r="F50" t="s">
        <v>61</v>
      </c>
      <c r="G50" s="2"/>
    </row>
    <row r="51" spans="2:7">
      <c r="B51" s="73" t="s">
        <v>62</v>
      </c>
      <c r="C51" s="74"/>
      <c r="D51" s="74"/>
      <c r="E51" s="74"/>
      <c r="F51" t="s">
        <v>63</v>
      </c>
      <c r="G51" s="2"/>
    </row>
    <row r="52" spans="2:7">
      <c r="B52" s="73" t="s">
        <v>64</v>
      </c>
      <c r="C52" s="74"/>
      <c r="D52" s="74"/>
      <c r="E52" s="74"/>
      <c r="F52" t="s">
        <v>65</v>
      </c>
      <c r="G52" s="2"/>
    </row>
    <row r="53" spans="2:7">
      <c r="B53" s="73" t="s">
        <v>66</v>
      </c>
      <c r="C53" s="74"/>
      <c r="D53" s="74"/>
      <c r="E53" s="74"/>
      <c r="F53" t="s">
        <v>67</v>
      </c>
      <c r="G53" s="2"/>
    </row>
    <row r="54" spans="2:7">
      <c r="B54" s="73" t="s">
        <v>68</v>
      </c>
      <c r="C54" s="74"/>
      <c r="D54" s="74"/>
      <c r="E54" s="74"/>
      <c r="F54" t="s">
        <v>69</v>
      </c>
      <c r="G54" s="2"/>
    </row>
    <row r="55" spans="2:7">
      <c r="B55" s="73" t="s">
        <v>70</v>
      </c>
      <c r="C55" s="74"/>
      <c r="D55" s="74"/>
      <c r="E55" s="74"/>
      <c r="F55" t="s">
        <v>71</v>
      </c>
      <c r="G55" s="2"/>
    </row>
    <row r="56" spans="2:7">
      <c r="B56" s="73" t="s">
        <v>72</v>
      </c>
      <c r="C56" s="74"/>
      <c r="D56" s="74"/>
      <c r="E56" s="74"/>
      <c r="F56" t="s">
        <v>73</v>
      </c>
      <c r="G56" s="2"/>
    </row>
    <row r="57" spans="2:7">
      <c r="B57" s="73" t="s">
        <v>74</v>
      </c>
      <c r="C57" s="74"/>
      <c r="D57" s="74"/>
      <c r="E57" s="74"/>
      <c r="F57" t="s">
        <v>75</v>
      </c>
      <c r="G57" s="2"/>
    </row>
    <row r="58" spans="2:7">
      <c r="B58" s="73" t="s">
        <v>76</v>
      </c>
      <c r="C58" s="74"/>
      <c r="D58" s="74"/>
      <c r="E58" s="74"/>
      <c r="F58" t="s">
        <v>77</v>
      </c>
      <c r="G58" s="2"/>
    </row>
    <row r="59" spans="2:7">
      <c r="B59" s="20" t="s">
        <v>78</v>
      </c>
      <c r="F59" t="s">
        <v>79</v>
      </c>
      <c r="G59" s="2"/>
    </row>
    <row r="60" spans="2:7" ht="15.75" thickBot="1">
      <c r="B60" s="75" t="s">
        <v>80</v>
      </c>
      <c r="C60" s="76"/>
      <c r="D60" s="76"/>
      <c r="E60" s="76"/>
      <c r="F60" s="4" t="s">
        <v>81</v>
      </c>
      <c r="G60" s="5"/>
    </row>
    <row r="62" spans="2:7">
      <c r="B62" t="s">
        <v>82</v>
      </c>
    </row>
    <row r="68" spans="2:7" ht="15.75" thickBot="1"/>
    <row r="69" spans="2:7">
      <c r="B69" s="24" t="s">
        <v>83</v>
      </c>
      <c r="C69" s="25"/>
      <c r="D69" s="25"/>
      <c r="E69" s="25"/>
      <c r="F69" s="25"/>
      <c r="G69" s="63" t="s">
        <v>1</v>
      </c>
    </row>
    <row r="70" spans="2:7" ht="15.75" thickBot="1">
      <c r="B70" s="65" t="s">
        <v>2</v>
      </c>
      <c r="C70" s="66"/>
      <c r="D70" s="67" t="s">
        <v>3</v>
      </c>
      <c r="E70" s="68"/>
      <c r="F70" s="68"/>
      <c r="G70" s="64"/>
    </row>
    <row r="71" spans="2:7">
      <c r="B71" s="69" t="s">
        <v>4</v>
      </c>
      <c r="C71" s="70"/>
      <c r="D71" s="71" t="s">
        <v>5</v>
      </c>
      <c r="E71" s="71"/>
      <c r="F71" s="71"/>
      <c r="G71" s="43">
        <v>1</v>
      </c>
    </row>
    <row r="72" spans="2:7">
      <c r="B72" s="56" t="s">
        <v>6</v>
      </c>
      <c r="C72" s="57"/>
      <c r="D72" s="35" t="s">
        <v>7</v>
      </c>
      <c r="E72" s="35"/>
      <c r="F72" s="35"/>
      <c r="G72" s="44"/>
    </row>
    <row r="73" spans="2:7">
      <c r="B73" s="72" t="s">
        <v>8</v>
      </c>
      <c r="C73" s="18" t="s">
        <v>9</v>
      </c>
      <c r="D73" s="35" t="s">
        <v>10</v>
      </c>
      <c r="E73" s="35"/>
      <c r="F73" s="35"/>
      <c r="G73" s="44"/>
    </row>
    <row r="74" spans="2:7">
      <c r="B74" s="72"/>
      <c r="C74" s="18" t="s">
        <v>11</v>
      </c>
      <c r="D74" s="35" t="s">
        <v>12</v>
      </c>
      <c r="E74" s="35"/>
      <c r="F74" s="35"/>
      <c r="G74" s="44"/>
    </row>
    <row r="75" spans="2:7">
      <c r="B75" s="72"/>
      <c r="C75" s="18" t="s">
        <v>13</v>
      </c>
      <c r="D75" s="35" t="s">
        <v>14</v>
      </c>
      <c r="E75" s="35"/>
      <c r="F75" s="35"/>
      <c r="G75" s="44"/>
    </row>
    <row r="76" spans="2:7">
      <c r="B76" s="72"/>
      <c r="C76" s="18" t="s">
        <v>15</v>
      </c>
      <c r="D76" s="36">
        <v>20</v>
      </c>
      <c r="E76" s="36"/>
      <c r="F76" s="36"/>
      <c r="G76" s="44"/>
    </row>
    <row r="77" spans="2:7">
      <c r="B77" s="34" t="s">
        <v>16</v>
      </c>
      <c r="C77" s="35"/>
      <c r="D77" s="36">
        <v>24</v>
      </c>
      <c r="E77" s="36"/>
      <c r="F77" s="36"/>
      <c r="G77" s="44"/>
    </row>
    <row r="78" spans="2:7">
      <c r="B78" s="34" t="s">
        <v>17</v>
      </c>
      <c r="C78" s="35"/>
      <c r="D78" s="36">
        <v>144</v>
      </c>
      <c r="E78" s="36"/>
      <c r="F78" s="36"/>
      <c r="G78" s="44"/>
    </row>
    <row r="79" spans="2:7">
      <c r="B79" s="34" t="s">
        <v>18</v>
      </c>
      <c r="C79" s="35"/>
      <c r="D79" s="35" t="s">
        <v>19</v>
      </c>
      <c r="E79" s="35"/>
      <c r="F79" s="35"/>
      <c r="G79" s="44"/>
    </row>
    <row r="80" spans="2:7" ht="15.75" thickBot="1">
      <c r="B80" s="60" t="s">
        <v>20</v>
      </c>
      <c r="C80" s="61"/>
      <c r="D80" s="62" t="s">
        <v>21</v>
      </c>
      <c r="E80" s="62"/>
      <c r="F80" s="62"/>
      <c r="G80" s="45"/>
    </row>
    <row r="81" spans="2:7" ht="15.75" thickBot="1"/>
    <row r="82" spans="2:7">
      <c r="B82" s="24" t="s">
        <v>22</v>
      </c>
      <c r="C82" s="25"/>
      <c r="D82" s="25"/>
      <c r="E82" s="25"/>
      <c r="F82" s="42"/>
      <c r="G82" s="51">
        <v>1</v>
      </c>
    </row>
    <row r="83" spans="2:7">
      <c r="B83" s="54" t="s">
        <v>2</v>
      </c>
      <c r="C83" s="55"/>
      <c r="D83" s="12" t="s">
        <v>3</v>
      </c>
      <c r="E83" s="12" t="s">
        <v>23</v>
      </c>
      <c r="F83" s="12" t="s">
        <v>24</v>
      </c>
      <c r="G83" s="52"/>
    </row>
    <row r="84" spans="2:7">
      <c r="B84" s="56" t="s">
        <v>25</v>
      </c>
      <c r="C84" s="57"/>
      <c r="D84" s="18" t="s">
        <v>26</v>
      </c>
      <c r="E84" s="18" t="s">
        <v>27</v>
      </c>
      <c r="F84" s="18" t="s">
        <v>28</v>
      </c>
      <c r="G84" s="52"/>
    </row>
    <row r="85" spans="2:7">
      <c r="B85" s="56" t="s">
        <v>29</v>
      </c>
      <c r="C85" s="57"/>
      <c r="D85" s="18" t="s">
        <v>8</v>
      </c>
      <c r="E85" s="18" t="s">
        <v>27</v>
      </c>
      <c r="F85" s="18" t="s">
        <v>28</v>
      </c>
      <c r="G85" s="52"/>
    </row>
    <row r="86" spans="2:7">
      <c r="B86" s="56" t="s">
        <v>30</v>
      </c>
      <c r="C86" s="57"/>
      <c r="D86" s="18" t="s">
        <v>31</v>
      </c>
      <c r="E86" s="15" t="s">
        <v>32</v>
      </c>
      <c r="F86" s="15" t="s">
        <v>32</v>
      </c>
      <c r="G86" s="52"/>
    </row>
    <row r="87" spans="2:7">
      <c r="B87" s="56" t="s">
        <v>33</v>
      </c>
      <c r="C87" s="57"/>
      <c r="D87" s="14">
        <v>3</v>
      </c>
      <c r="E87" s="14" t="s">
        <v>32</v>
      </c>
      <c r="F87" s="15" t="s">
        <v>32</v>
      </c>
      <c r="G87" s="52"/>
    </row>
    <row r="88" spans="2:7">
      <c r="B88" s="56" t="s">
        <v>35</v>
      </c>
      <c r="C88" s="57"/>
      <c r="D88" s="14">
        <v>1</v>
      </c>
      <c r="E88" s="14" t="s">
        <v>32</v>
      </c>
      <c r="F88" s="15" t="s">
        <v>32</v>
      </c>
      <c r="G88" s="52"/>
    </row>
    <row r="89" spans="2:7">
      <c r="B89" s="56" t="s">
        <v>37</v>
      </c>
      <c r="C89" s="57"/>
      <c r="D89" s="14">
        <v>2</v>
      </c>
      <c r="E89" s="14" t="s">
        <v>32</v>
      </c>
      <c r="F89" s="15" t="s">
        <v>32</v>
      </c>
      <c r="G89" s="52"/>
    </row>
    <row r="90" spans="2:7">
      <c r="B90" s="56" t="s">
        <v>38</v>
      </c>
      <c r="C90" s="57"/>
      <c r="D90" s="19">
        <v>2</v>
      </c>
      <c r="E90" s="14" t="s">
        <v>32</v>
      </c>
      <c r="F90" s="15" t="s">
        <v>39</v>
      </c>
      <c r="G90" s="52"/>
    </row>
    <row r="91" spans="2:7">
      <c r="B91" s="56" t="s">
        <v>42</v>
      </c>
      <c r="C91" s="57"/>
      <c r="D91" s="19" t="s">
        <v>41</v>
      </c>
      <c r="E91" s="14" t="s">
        <v>32</v>
      </c>
      <c r="F91" s="15" t="s">
        <v>32</v>
      </c>
      <c r="G91" s="52"/>
    </row>
    <row r="92" spans="2:7">
      <c r="B92" s="56" t="s">
        <v>43</v>
      </c>
      <c r="C92" s="57"/>
      <c r="D92" s="19" t="s">
        <v>44</v>
      </c>
      <c r="E92" s="14" t="s">
        <v>32</v>
      </c>
      <c r="F92" s="15" t="s">
        <v>32</v>
      </c>
      <c r="G92" s="52"/>
    </row>
    <row r="93" spans="2:7">
      <c r="B93" s="56" t="s">
        <v>45</v>
      </c>
      <c r="C93" s="57"/>
      <c r="D93" s="14" t="s">
        <v>46</v>
      </c>
      <c r="E93" s="14" t="s">
        <v>32</v>
      </c>
      <c r="F93" s="15" t="s">
        <v>32</v>
      </c>
      <c r="G93" s="52"/>
    </row>
    <row r="94" spans="2:7" ht="15.75" thickBot="1">
      <c r="B94" s="58" t="s">
        <v>47</v>
      </c>
      <c r="C94" s="59"/>
      <c r="D94" s="11">
        <v>1</v>
      </c>
      <c r="E94" s="11" t="s">
        <v>32</v>
      </c>
      <c r="F94" s="13" t="s">
        <v>32</v>
      </c>
      <c r="G94" s="53"/>
    </row>
    <row r="95" spans="2:7">
      <c r="B95" s="24" t="s">
        <v>48</v>
      </c>
      <c r="C95" s="25"/>
      <c r="D95" s="25"/>
      <c r="E95" s="25"/>
      <c r="F95" s="42"/>
      <c r="G95" s="43">
        <v>1</v>
      </c>
    </row>
    <row r="96" spans="2:7">
      <c r="B96" s="46"/>
      <c r="C96" s="47"/>
      <c r="D96" s="14" t="str">
        <f>IF(B96="DOOR SWITCH 2 (TC)",1,"N/A")</f>
        <v>N/A</v>
      </c>
      <c r="E96" s="14" t="str">
        <f>IF(B96="DOOR SWITCH 2 (TC)",1,"N/A")</f>
        <v>N/A</v>
      </c>
      <c r="F96" s="15" t="str">
        <f>IF(B96="DOOR SWITCH 2 (TC)","VIP 1","N/A")</f>
        <v>N/A</v>
      </c>
      <c r="G96" s="44"/>
    </row>
    <row r="97" spans="2:7">
      <c r="B97" s="17"/>
      <c r="C97" s="16"/>
      <c r="D97" s="14" t="s">
        <v>49</v>
      </c>
      <c r="E97" s="14" t="s">
        <v>32</v>
      </c>
      <c r="F97" s="15" t="str">
        <f>IF(B97="UPS","AUXILARY","N/A")</f>
        <v>N/A</v>
      </c>
      <c r="G97" s="44"/>
    </row>
    <row r="98" spans="2:7">
      <c r="B98" s="48"/>
      <c r="C98" s="33"/>
      <c r="D98" s="14" t="s">
        <v>32</v>
      </c>
      <c r="E98" s="14" t="s">
        <v>32</v>
      </c>
      <c r="F98" s="15" t="str">
        <f>IF(B98="MINI DC I/O 1","ON DISPLAY INTERFACE","N/A")</f>
        <v>N/A</v>
      </c>
      <c r="G98" s="44"/>
    </row>
    <row r="99" spans="2:7">
      <c r="B99" s="48"/>
      <c r="C99" s="33"/>
      <c r="D99" s="14" t="s">
        <v>32</v>
      </c>
      <c r="E99" s="14" t="s">
        <v>32</v>
      </c>
      <c r="F99" s="15" t="str">
        <f>IF(B99="MINI DC I/O 2","ON DISPLAY INTERFACE","N/A")</f>
        <v>N/A</v>
      </c>
      <c r="G99" s="44"/>
    </row>
    <row r="100" spans="2:7">
      <c r="B100" s="48"/>
      <c r="C100" s="33"/>
      <c r="D100" s="14" t="s">
        <v>32</v>
      </c>
      <c r="E100" s="14" t="s">
        <v>32</v>
      </c>
      <c r="F100" s="15" t="str">
        <f>IF(B100="MINI DC I/O 3","ON DISPLAY INTERFACE","N/A")</f>
        <v>N/A</v>
      </c>
      <c r="G100" s="44"/>
    </row>
    <row r="101" spans="2:7">
      <c r="B101" s="48" t="s">
        <v>50</v>
      </c>
      <c r="C101" s="33"/>
      <c r="D101" s="14" t="s">
        <v>32</v>
      </c>
      <c r="E101" s="14" t="s">
        <v>32</v>
      </c>
      <c r="F101" s="15" t="str">
        <f>IF(B101="MINI DC I/O 4","ON DISPLAY INTERFACE","N/A")</f>
        <v>N/A</v>
      </c>
      <c r="G101" s="44"/>
    </row>
    <row r="102" spans="2:7">
      <c r="B102" s="48" t="s">
        <v>50</v>
      </c>
      <c r="C102" s="33"/>
      <c r="D102" s="14" t="s">
        <v>32</v>
      </c>
      <c r="E102" s="14" t="s">
        <v>32</v>
      </c>
      <c r="F102" s="15" t="str">
        <f>IF(B102="MINI DC I/O 5","ON DISPLAY INTERFACE","N/A")</f>
        <v>N/A</v>
      </c>
      <c r="G102" s="44"/>
    </row>
    <row r="103" spans="2:7" ht="15.75" thickBot="1">
      <c r="B103" s="49" t="s">
        <v>50</v>
      </c>
      <c r="C103" s="50"/>
      <c r="D103" s="11" t="s">
        <v>32</v>
      </c>
      <c r="E103" s="11" t="s">
        <v>32</v>
      </c>
      <c r="F103" s="13" t="str">
        <f>IF(B103="MINI DC I/O 6","ON DISPLAY INTERFACE","N/A")</f>
        <v>N/A</v>
      </c>
      <c r="G103" s="45"/>
    </row>
    <row r="104" spans="2:7" ht="15.75" thickBot="1">
      <c r="C104" s="10"/>
      <c r="D104" s="10"/>
      <c r="E104" s="9"/>
      <c r="F104" s="3"/>
      <c r="G104" s="6"/>
    </row>
    <row r="105" spans="2:7">
      <c r="B105" s="24" t="s">
        <v>51</v>
      </c>
      <c r="C105" s="25"/>
      <c r="D105" s="25"/>
      <c r="E105" s="25"/>
      <c r="F105" s="25"/>
      <c r="G105" s="26"/>
    </row>
    <row r="106" spans="2:7">
      <c r="B106" s="29" t="s">
        <v>52</v>
      </c>
      <c r="C106" s="30"/>
      <c r="D106" s="31"/>
      <c r="E106" s="32" t="s">
        <v>49</v>
      </c>
      <c r="F106" s="33"/>
      <c r="G106" s="27"/>
    </row>
    <row r="107" spans="2:7">
      <c r="B107" s="34" t="s">
        <v>53</v>
      </c>
      <c r="C107" s="35"/>
      <c r="D107" s="35"/>
      <c r="E107" s="36" t="s">
        <v>49</v>
      </c>
      <c r="F107" s="36"/>
      <c r="G107" s="27"/>
    </row>
    <row r="108" spans="2:7">
      <c r="B108" s="34" t="s">
        <v>54</v>
      </c>
      <c r="C108" s="35"/>
      <c r="D108" s="35"/>
      <c r="E108" s="36" t="s">
        <v>49</v>
      </c>
      <c r="F108" s="36"/>
      <c r="G108" s="27"/>
    </row>
    <row r="109" spans="2:7" ht="15.75" thickBot="1">
      <c r="B109" s="37" t="s">
        <v>39</v>
      </c>
      <c r="C109" s="38"/>
      <c r="D109" s="39"/>
      <c r="E109" s="40" t="s">
        <v>49</v>
      </c>
      <c r="F109" s="41"/>
      <c r="G109" s="28"/>
    </row>
    <row r="110" spans="2:7">
      <c r="C110" s="10"/>
      <c r="D110" s="10"/>
      <c r="E110" s="9"/>
      <c r="F110" s="3"/>
      <c r="G110" s="6"/>
    </row>
    <row r="111" spans="2:7">
      <c r="C111" s="10"/>
      <c r="D111" s="10"/>
      <c r="E111" s="9"/>
      <c r="F111" s="3"/>
      <c r="G111" s="6"/>
    </row>
    <row r="112" spans="2:7" ht="15.75" thickBot="1"/>
    <row r="113" spans="2:7">
      <c r="B113" s="7" t="s">
        <v>55</v>
      </c>
      <c r="C113" s="8"/>
      <c r="D113" s="8"/>
      <c r="E113" s="8"/>
      <c r="F113" s="8"/>
      <c r="G113" s="1"/>
    </row>
    <row r="114" spans="2:7">
      <c r="B114" s="73" t="s">
        <v>84</v>
      </c>
      <c r="C114" s="74"/>
      <c r="D114" s="74"/>
      <c r="E114" s="74"/>
      <c r="F114" s="21" t="s">
        <v>85</v>
      </c>
      <c r="G114" s="2"/>
    </row>
    <row r="115" spans="2:7">
      <c r="B115" s="73" t="s">
        <v>62</v>
      </c>
      <c r="C115" s="74"/>
      <c r="D115" s="74"/>
      <c r="E115" s="74"/>
      <c r="F115" t="s">
        <v>86</v>
      </c>
      <c r="G115" s="2"/>
    </row>
    <row r="116" spans="2:7">
      <c r="B116" s="73" t="s">
        <v>87</v>
      </c>
      <c r="C116" s="74"/>
      <c r="D116" s="74"/>
      <c r="E116" s="74"/>
      <c r="F116" t="s">
        <v>88</v>
      </c>
      <c r="G116" s="2"/>
    </row>
    <row r="117" spans="2:7">
      <c r="B117" s="73" t="s">
        <v>89</v>
      </c>
      <c r="C117" s="74"/>
      <c r="D117" s="74"/>
      <c r="E117" s="74"/>
      <c r="F117" t="s">
        <v>90</v>
      </c>
      <c r="G117" s="2"/>
    </row>
    <row r="118" spans="2:7">
      <c r="B118" s="73" t="s">
        <v>76</v>
      </c>
      <c r="C118" s="74"/>
      <c r="D118" s="74"/>
      <c r="E118" s="74"/>
      <c r="F118" t="s">
        <v>91</v>
      </c>
      <c r="G118" s="2"/>
    </row>
    <row r="119" spans="2:7">
      <c r="B119" s="73" t="s">
        <v>78</v>
      </c>
      <c r="C119" s="74"/>
      <c r="D119" s="74"/>
      <c r="E119" s="74"/>
      <c r="F119" t="s">
        <v>92</v>
      </c>
      <c r="G119" s="2"/>
    </row>
    <row r="120" spans="2:7">
      <c r="B120" s="73" t="s">
        <v>80</v>
      </c>
      <c r="C120" s="74"/>
      <c r="D120" s="74"/>
      <c r="E120" s="74"/>
      <c r="F120" t="s">
        <v>93</v>
      </c>
      <c r="G120" s="2"/>
    </row>
    <row r="121" spans="2:7">
      <c r="B121" s="73" t="s">
        <v>94</v>
      </c>
      <c r="C121" s="74"/>
      <c r="D121" s="74"/>
      <c r="E121" s="74"/>
      <c r="F121" t="s">
        <v>95</v>
      </c>
      <c r="G121" s="2"/>
    </row>
    <row r="122" spans="2:7">
      <c r="B122" s="73" t="s">
        <v>96</v>
      </c>
      <c r="C122" s="74"/>
      <c r="D122" s="74"/>
      <c r="E122" s="74"/>
      <c r="F122" t="s">
        <v>97</v>
      </c>
      <c r="G122" s="2"/>
    </row>
    <row r="123" spans="2:7">
      <c r="B123" s="73" t="s">
        <v>98</v>
      </c>
      <c r="C123" s="74"/>
      <c r="D123" s="74"/>
      <c r="E123" s="74"/>
      <c r="F123" t="s">
        <v>99</v>
      </c>
      <c r="G123" s="2"/>
    </row>
    <row r="124" spans="2:7">
      <c r="B124" s="73" t="s">
        <v>100</v>
      </c>
      <c r="C124" s="74"/>
      <c r="D124" s="74"/>
      <c r="E124" s="74"/>
      <c r="F124" t="s">
        <v>101</v>
      </c>
      <c r="G124" s="2"/>
    </row>
    <row r="125" spans="2:7">
      <c r="B125" s="73" t="s">
        <v>102</v>
      </c>
      <c r="C125" s="74"/>
      <c r="D125" s="74"/>
      <c r="E125" s="74"/>
      <c r="F125" t="s">
        <v>103</v>
      </c>
      <c r="G125" s="2"/>
    </row>
    <row r="126" spans="2:7" ht="15.75" thickBot="1">
      <c r="B126" s="75" t="s">
        <v>104</v>
      </c>
      <c r="C126" s="76"/>
      <c r="D126" s="76"/>
      <c r="E126" s="76"/>
      <c r="F126" s="4" t="s">
        <v>105</v>
      </c>
      <c r="G126" s="5"/>
    </row>
    <row r="128" spans="2:7">
      <c r="B128" t="s">
        <v>82</v>
      </c>
      <c r="C128" t="s">
        <v>106</v>
      </c>
    </row>
    <row r="129" spans="3:3">
      <c r="C129" t="s">
        <v>107</v>
      </c>
    </row>
  </sheetData>
  <mergeCells count="135">
    <mergeCell ref="G15:G28"/>
    <mergeCell ref="G29:G37"/>
    <mergeCell ref="G39:G4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8:F8"/>
    <mergeCell ref="B16:C16"/>
    <mergeCell ref="B40:D40"/>
    <mergeCell ref="B29:F29"/>
    <mergeCell ref="B30:C30"/>
    <mergeCell ref="B32:C32"/>
    <mergeCell ref="B33:C33"/>
    <mergeCell ref="B34:C34"/>
    <mergeCell ref="B35:C35"/>
    <mergeCell ref="B36:C36"/>
    <mergeCell ref="B37:C37"/>
    <mergeCell ref="B17:C17"/>
    <mergeCell ref="B18:C18"/>
    <mergeCell ref="B28:C28"/>
    <mergeCell ref="B27:C27"/>
    <mergeCell ref="B26:C26"/>
    <mergeCell ref="B25:C25"/>
    <mergeCell ref="B23:C23"/>
    <mergeCell ref="B22:C22"/>
    <mergeCell ref="B21:C21"/>
    <mergeCell ref="B20:C20"/>
    <mergeCell ref="B19:C19"/>
    <mergeCell ref="B41:D41"/>
    <mergeCell ref="B42:D42"/>
    <mergeCell ref="B43:D43"/>
    <mergeCell ref="B39:F39"/>
    <mergeCell ref="E40:F40"/>
    <mergeCell ref="E41:F41"/>
    <mergeCell ref="E42:F42"/>
    <mergeCell ref="E43:F43"/>
    <mergeCell ref="B78:C78"/>
    <mergeCell ref="D78:F78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60:E60"/>
    <mergeCell ref="B79:C79"/>
    <mergeCell ref="D79:F79"/>
    <mergeCell ref="B80:C80"/>
    <mergeCell ref="D80:F80"/>
    <mergeCell ref="B69:F69"/>
    <mergeCell ref="G69:G70"/>
    <mergeCell ref="B70:C70"/>
    <mergeCell ref="D70:F70"/>
    <mergeCell ref="B71:C71"/>
    <mergeCell ref="D71:F71"/>
    <mergeCell ref="G71:G80"/>
    <mergeCell ref="B72:C72"/>
    <mergeCell ref="D72:F72"/>
    <mergeCell ref="B73:B76"/>
    <mergeCell ref="D73:F73"/>
    <mergeCell ref="D74:F74"/>
    <mergeCell ref="D75:F75"/>
    <mergeCell ref="D76:F76"/>
    <mergeCell ref="B77:C77"/>
    <mergeCell ref="D77:F77"/>
    <mergeCell ref="B82:F82"/>
    <mergeCell ref="G82:G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F95"/>
    <mergeCell ref="G95:G103"/>
    <mergeCell ref="B96:C96"/>
    <mergeCell ref="B98:C98"/>
    <mergeCell ref="B99:C99"/>
    <mergeCell ref="B100:C100"/>
    <mergeCell ref="B101:C101"/>
    <mergeCell ref="B102:C102"/>
    <mergeCell ref="B103:C103"/>
    <mergeCell ref="B105:F105"/>
    <mergeCell ref="G105:G109"/>
    <mergeCell ref="B106:D106"/>
    <mergeCell ref="E106:F106"/>
    <mergeCell ref="B107:D107"/>
    <mergeCell ref="E107:F107"/>
    <mergeCell ref="B108:D108"/>
    <mergeCell ref="E108:F108"/>
    <mergeCell ref="B109:D109"/>
    <mergeCell ref="E109:F109"/>
    <mergeCell ref="B122:E122"/>
    <mergeCell ref="B123:E123"/>
    <mergeCell ref="B124:E124"/>
    <mergeCell ref="B126:E126"/>
    <mergeCell ref="B114:E114"/>
    <mergeCell ref="B115:E115"/>
    <mergeCell ref="B116:E116"/>
    <mergeCell ref="B117:E117"/>
    <mergeCell ref="B118:E118"/>
    <mergeCell ref="B119:E119"/>
    <mergeCell ref="B120:E120"/>
    <mergeCell ref="B125:E125"/>
    <mergeCell ref="B121:E121"/>
  </mergeCells>
  <dataValidations count="23">
    <dataValidation type="list" allowBlank="1" showInputMessage="1" showErrorMessage="1" sqref="D4:F4 D71:F71" xr:uid="{00000000-0002-0000-0000-000000000000}">
      <formula1>"VF,VM,VX, DB-5000"</formula1>
    </dataValidation>
    <dataValidation type="list" allowBlank="1" showInputMessage="1" showErrorMessage="1" sqref="D5:F5 D72:F72" xr:uid="{00000000-0002-0000-0000-000001000000}">
      <formula1>"FRONT,WALK-IN,REAR"</formula1>
    </dataValidation>
    <dataValidation type="list" errorStyle="warning" allowBlank="1" showInputMessage="1" showErrorMessage="1" sqref="D6:F6 D73:F73" xr:uid="{00000000-0002-0000-0000-000002000000}">
      <formula1>"FULL COLOR, MONOCHROME"</formula1>
    </dataValidation>
    <dataValidation type="list" errorStyle="warning" allowBlank="1" showInputMessage="1" showErrorMessage="1" sqref="D8:F8 D75:F75" xr:uid="{00000000-0002-0000-0000-000003000000}">
      <formula1>"9X5,9X15,16X16,24X16, 18X18"</formula1>
    </dataValidation>
    <dataValidation type="list" errorStyle="warning" allowBlank="1" showInputMessage="1" showErrorMessage="1" sqref="D9:F9 D76:F76" xr:uid="{00000000-0002-0000-0000-000004000000}">
      <formula1>"20,34,46,66"</formula1>
    </dataValidation>
    <dataValidation type="list" allowBlank="1" showInputMessage="1" showErrorMessage="1" sqref="D12:F12 D79:F79" xr:uid="{00000000-0002-0000-0000-000005000000}">
      <formula1>"FULL MATRIX,LINE MATRIX"</formula1>
    </dataValidation>
    <dataValidation type="list" allowBlank="1" showInputMessage="1" showErrorMessage="1" sqref="D7:F7 D74:F74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allowBlank="1" showInputMessage="1" showErrorMessage="1" sqref="B30:C30 B96:C96" xr:uid="{00000000-0002-0000-0000-000008000000}">
      <formula1>"DOOR SWITCH 2 (TC),'"</formula1>
    </dataValidation>
    <dataValidation type="list" allowBlank="1" showInputMessage="1" showErrorMessage="1" sqref="D27 D93" xr:uid="{00000000-0002-0000-0000-000009000000}">
      <formula1>"0,2,4"</formula1>
    </dataValidation>
    <dataValidation type="list" allowBlank="1" showInputMessage="1" showErrorMessage="1" sqref="D21 D88" xr:uid="{00000000-0002-0000-0000-00000A000000}">
      <formula1>"0,1"</formula1>
    </dataValidation>
    <dataValidation type="list" allowBlank="1" showInputMessage="1" showErrorMessage="1" sqref="D26 D92" xr:uid="{00000000-0002-0000-0000-00000B000000}">
      <formula1>"YES,NO"</formula1>
    </dataValidation>
    <dataValidation type="list" errorStyle="warning" allowBlank="1" showInputMessage="1" showErrorMessage="1" sqref="D25 D91" xr:uid="{00000000-0002-0000-0000-00000C000000}">
      <formula1>"YES,NO"</formula1>
    </dataValidation>
    <dataValidation type="list" allowBlank="1" showInputMessage="1" showErrorMessage="1" sqref="D31 D97" xr:uid="{00000000-0002-0000-0000-00000D000000}">
      <formula1>"CONTROL EQUIPMENT,ENTIRE DISPLAY,N/A"</formula1>
    </dataValidation>
    <dataValidation type="list" errorStyle="warning" allowBlank="1" showInputMessage="1" showErrorMessage="1" sqref="C31 C97" xr:uid="{00000000-0002-0000-0000-00000E000000}">
      <formula1>"ALPHA FXM SERIES,TRIPPLITE,'"</formula1>
    </dataValidation>
    <dataValidation type="list" allowBlank="1" showInputMessage="1" showErrorMessage="1" sqref="B31 B97" xr:uid="{00000000-0002-0000-0000-00000F000000}">
      <formula1>"UPS,'"</formula1>
    </dataValidation>
    <dataValidation type="list" allowBlank="1" showInputMessage="1" showErrorMessage="1" sqref="B32 B98" xr:uid="{00000000-0002-0000-0000-000010000000}">
      <formula1>"MINI DC I/O 1,'"</formula1>
    </dataValidation>
    <dataValidation type="list" allowBlank="1" showInputMessage="1" showErrorMessage="1" sqref="B33:C33 B99:C99" xr:uid="{00000000-0002-0000-0000-000011000000}">
      <formula1>"MINI DC I/O 2,'"</formula1>
    </dataValidation>
    <dataValidation type="list" allowBlank="1" showInputMessage="1" showErrorMessage="1" sqref="B34:C34 B100:C100" xr:uid="{00000000-0002-0000-0000-000012000000}">
      <formula1>"MINI DC I/O 3,'"</formula1>
    </dataValidation>
    <dataValidation type="list" allowBlank="1" showInputMessage="1" showErrorMessage="1" sqref="B35:C35 B101:C101" xr:uid="{00000000-0002-0000-0000-000013000000}">
      <formula1>"MINI DC I/O 4,'"</formula1>
    </dataValidation>
    <dataValidation type="list" allowBlank="1" showInputMessage="1" showErrorMessage="1" sqref="B36:C36 B102:C102" xr:uid="{00000000-0002-0000-0000-000014000000}">
      <formula1>"MINI DC I/O 5,'"</formula1>
    </dataValidation>
    <dataValidation type="list" allowBlank="1" showInputMessage="1" showErrorMessage="1" sqref="B37:C37 B103:C103" xr:uid="{00000000-0002-0000-0000-000015000000}">
      <formula1>"MINI DC I/O 6,'"</formula1>
    </dataValidation>
    <dataValidation type="list" errorStyle="warning" allowBlank="1" showInputMessage="1" showErrorMessage="1" sqref="D23:D24 D90" xr:uid="{00000000-0002-0000-0000-000016000000}">
      <formula1>"NO, 1, 2, 3, 4, 5, 6"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C24303</OrderProject_x0020_ID>
    <Rev xmlns="2cc016c5-161d-4d6b-a532-6cf687f4a3ab">00</Rev>
    <DocNumber xmlns="2cc016c5-161d-4d6b-a532-6cf687f4a3ab">DD3630198</DocNumber>
    <_dlc_DocId xmlns="b479dd50-8d7e-4b78-9fb1-00cf65781f6b">75D2Y5VYC55K-1220653723-32897</_dlc_DocId>
    <_dlc_DocIdUrl xmlns="b479dd50-8d7e-4b78-9fb1-00cf65781f6b">
      <Url>https://daktronics.sharepoint.com/sites/docs-engineering/_layouts/15/DocIdRedir.aspx?ID=75D2Y5VYC55K-1220653723-32897</Url>
      <Description>75D2Y5VYC55K-1220653723-32897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EC9AA-78F5-4278-A9E0-45450387CE25}"/>
</file>

<file path=customXml/itemProps2.xml><?xml version="1.0" encoding="utf-8"?>
<ds:datastoreItem xmlns:ds="http://schemas.openxmlformats.org/officeDocument/2006/customXml" ds:itemID="{399BCADE-D1EC-4CD1-A2C4-E1104667FC33}"/>
</file>

<file path=customXml/itemProps3.xml><?xml version="1.0" encoding="utf-8"?>
<ds:datastoreItem xmlns:ds="http://schemas.openxmlformats.org/officeDocument/2006/customXml" ds:itemID="{2EF04516-399A-4EFB-ACBE-2D4D3EE886E3}"/>
</file>

<file path=customXml/itemProps4.xml><?xml version="1.0" encoding="utf-8"?>
<ds:datastoreItem xmlns:ds="http://schemas.openxmlformats.org/officeDocument/2006/customXml" ds:itemID="{CE63A05F-3851-4692-8AE7-5D8E1553D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C24303 Florida DOT, Site Config, VM-1020-24x144-20-RGB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2022-12-08T17:14:45Z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bc6ba841-b7ad-4ecc-97b0-2d1c64d6b244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