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D1E25478EAF6411BAB7DA427D668820370F07A49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08" i="1"/>
  <c r="F107" i="1"/>
  <c r="F106" i="1"/>
  <c r="F105" i="1"/>
  <c r="F104" i="1"/>
  <c r="F103" i="1"/>
  <c r="F102" i="1"/>
  <c r="E102" i="1"/>
  <c r="D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G7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8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<sst xmlns="http://schemas.openxmlformats.org/spreadsheetml/2006/main" count="276" uniqueCount="105">
  <si>
    <t>DD3672728</t>
  </si>
  <si>
    <t>C25413 Tampa Hillsborough, Site Config, VM-1020-24X32-20-RGB @1</t>
  </si>
  <si>
    <t>Rev 00</t>
  </si>
  <si>
    <t>SYSTEM CONFIGURATION</t>
  </si>
  <si>
    <t>CONFIGURATION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</si>
  <si>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</si>
  <si>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</si>
  <si>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</si>
  <si>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</si>
  <si>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</si>
  <si>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</si>
  <si>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</si>
  <si>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</si>
  <si>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</si>
  <si>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</si>
  <si>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</si>
  <si>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</si>
  <si>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</si>
  <si>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</si>
  <si>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</si>
  <si>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</si>
  <si>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</si>
  <si>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</si>
  <si>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</si>
  <si>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</si>
  <si>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</si>
  <si>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</si>
  <si>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</si>
  <si>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</si>
  <si>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</si>
  <si>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</si>
  <si>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</si>
  <si>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</si>
  <si>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</si>
  <si>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</si>
  <si>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</si>
  <si>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</si>
  <si>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</si>
  <si>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PIN 1</t>
  </si>
  <si>
    <t>RPM SENSORS</t>
  </si>
  <si>
    <t>AIRFLOW SENSORS</t>
  </si>
  <si>
    <t>YES 1 (CAN)</t>
  </si>
  <si>
    <t>Threshold 30,000</t>
  </si>
  <si>
    <t>DEFOG HEATERS</t>
  </si>
  <si>
    <t>NO</t>
  </si>
  <si>
    <t>CABINET HEATERS</t>
  </si>
  <si>
    <t>FACE FANS</t>
  </si>
  <si>
    <t>INTAKE FANS</t>
  </si>
  <si>
    <t>YES</t>
  </si>
  <si>
    <t>BEACONS</t>
  </si>
  <si>
    <t>SURGE SUPPRESSORS</t>
  </si>
  <si>
    <t>PIN 19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</si>
  <si>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</si>
  <si>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</si>
  <si>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</si>
  <si>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</si>
  <si>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</si>
  <si>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</si>
  <si>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</si>
  <si>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</si>
  <si>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</si>
  <si>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ENTIRE DISPLAY</t>
  </si>
  <si>
    <t>AUXILARY</t>
  </si>
  <si>
    <t>SWITCH 1</t>
  </si>
  <si>
    <t>BCD</t>
  </si>
  <si>
    <t>GPO 1</t>
  </si>
  <si>
    <t>GPO 2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</si>
  <si>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</si>
  <si>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</si>
  <si>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</si>
  <si>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</si>
  <si>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</si>
  <si>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</si>
  <si>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</si>
  <si>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</si>
  <si>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VM-102*-24x32-20-*</t>
  </si>
  <si>
    <t>Drawing-3495042</t>
  </si>
  <si>
    <t>Site Riser, VM-1020-24x32-20-RGB, One Panel, UPS</t>
  </si>
  <si>
    <t>Drawing-3672692</t>
  </si>
  <si>
    <t>Schematic, Signal, VM-1020-24x32-20-RGB, Airflow Sensors</t>
  </si>
  <si>
    <t>Drawing-3672820</t>
  </si>
  <si>
    <t>Schematic, DC Power, VM-1020, 20 mm, 32 Wide</t>
  </si>
  <si>
    <t>Drawing-3672846</t>
  </si>
  <si>
    <t>Final Assembly, VM-1020-24x32-20-RGB, Airflow Sensors, VCB</t>
  </si>
  <si>
    <t>Drawing-3672900</t>
  </si>
  <si>
    <t>Schematic, Traffic Cabinet by Others, 120 VAC, UPS, VM</t>
  </si>
  <si>
    <t>Drawing-3449882</t>
  </si>
  <si>
    <t>Schematic, Signal, TC by Others, VFC, Two Power Supplies</t>
  </si>
  <si>
    <t>Drawing-3530144</t>
  </si>
  <si>
    <t>Schematic, UPS, Battery Interconnect, One String, 24 VDC</t>
  </si>
  <si>
    <t>Drawing-3556884</t>
  </si>
  <si>
    <t>Schematic, TC, DC PWR SYS, 2–4 Power Supplies, 1–3 VM-1020 Signs</t>
  </si>
  <si>
    <t>Drawing-3620860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</si>
  <si>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</si>
  <si>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</si>
  <si>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</si>
  <si>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</si>
  <si>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Notes</t>
  </si>
  <si>
    <t>C25413 Tampa Hillsborough, Site Config, VM-1020-24X32-20-RGB @2</t>
  </si>
  <si>
    <t>CONFIGURATION                                        FOR DISPLAY TYPE</t>
  </si>
  <si>
    <t>1 &amp; 2</t>
  </si>
  <si>
    <t>Site Riser, VM-1020-24x32-20-RGB, Two Panels, UPS</t>
  </si>
  <si>
    <t>Drawing-3672714</t>
  </si>
  <si>
    <t>Schematic, UPS, Battery Interconnect, One String, TC by Others</t>
  </si>
  <si>
    <t xml:space="preserve">Drawing-3142842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</si>
</sst>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wrapText="1"/>
    </xf>
    <xf numFmtId="0" fontId="0" fillId="0" borderId="4" xfId="0" applyBorder="1"/>
    <xf numFmtId="0" fontId="0" fillId="0" borderId="34" xfId="0" quotePrefix="1" applyBorder="1" applyAlignment="1">
      <alignment horizontal="left"/>
    </xf>
    <xf numFmtId="0" fontId="0" fillId="0" borderId="39" xfId="0" quotePrefix="1" applyBorder="1"/>
    <xf numFmtId="0" fontId="0" fillId="0" borderId="21" xfId="0" applyBorder="1" applyAlignment="1">
      <alignment horizontal="center" vertical="center"/>
    </xf>
    <xf numFmtId="0" fontId="0" fillId="0" borderId="39" xfId="0" applyBorder="1"/>
    <xf numFmtId="0" fontId="0" fillId="0" borderId="12" xfId="0" applyBorder="1"/>
    <xf numFmtId="0" fontId="0" fillId="0" borderId="40" xfId="0" applyBorder="1"/>
    <xf numFmtId="0" fontId="0" fillId="0" borderId="23" xfId="0" quotePrefix="1" applyBorder="1" applyAlignment="1">
      <alignment horizontal="left"/>
    </xf>
    <xf numFmtId="0" fontId="0" fillId="0" borderId="23" xfId="0" quotePrefix="1" applyBorder="1" applyAlignment="1">
      <alignment horizontal="left" vertical="center"/>
    </xf>
    <xf numFmtId="0" fontId="0" fillId="0" borderId="18" xfId="0" quotePrefix="1" applyBorder="1"/>
    <xf numFmtId="0" fontId="0" fillId="0" borderId="41" xfId="0" applyBorder="1"/>
    <xf numFmtId="0" fontId="0" fillId="0" borderId="24" xfId="0" applyBorder="1" applyAlignment="1">
      <alignment horizontal="left" vertical="center"/>
    </xf>
    <xf numFmtId="0" fontId="0" fillId="0" borderId="42" xfId="0" applyBorder="1" applyAlignment="1">
      <alignment horizontal="right"/>
    </xf>
    <xf numFmtId="0" fontId="0" fillId="0" borderId="23" xfId="0" applyBorder="1" applyAlignment="1">
      <alignment horizontal="left" vertical="center"/>
    </xf>
    <xf numFmtId="0" fontId="0" fillId="0" borderId="42" xfId="0" applyBorder="1"/>
    <xf numFmtId="0" fontId="0" fillId="0" borderId="23" xfId="0" applyBorder="1" applyAlignment="1">
      <alignment horizontal="center" vertical="center"/>
    </xf>
    <xf numFmtId="0" fontId="0" fillId="0" borderId="43" xfId="0" quotePrefix="1" applyBorder="1"/>
    <xf numFmtId="0" fontId="0" fillId="0" borderId="24" xfId="0" applyBorder="1" applyAlignment="1">
      <alignment horizontal="center" vertical="center"/>
    </xf>
    <xf numFmtId="0" fontId="3" fillId="0" borderId="35" xfId="0" quotePrefix="1" applyFont="1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44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2"/>
  <sheetViews>
    <sheetView tabSelected="1" topLeftCell="E1" workbookViewId="0">
      <selection activeCell="F59" sqref="F59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8" max="8" width="10.5703125" customWidth="1"/>
    <col min="9" max="9" width="17" bestFit="1" customWidth="1"/>
    <col min="10" max="10" width="12.28515625" bestFit="1" customWidth="1"/>
    <col min="11" max="11" width="15.42578125" bestFit="1" customWidth="1"/>
  </cols>
  <sheetData>
    <row r="1" spans="2:11" ht="15" thickBot="1">
      <c r="B1" t="s">
        <v>0</v>
      </c>
      <c r="D1" s="45" t="s">
        <v>1</v>
      </c>
      <c r="E1" s="45"/>
      <c r="F1" s="45"/>
      <c r="G1" t="s">
        <v>2</v>
      </c>
    </row>
    <row r="2" spans="2:11" ht="14.45" customHeight="1">
      <c r="B2" s="57" t="s">
        <v>3</v>
      </c>
      <c r="C2" s="58"/>
      <c r="D2" s="58"/>
      <c r="E2" s="58"/>
      <c r="F2" s="58"/>
      <c r="G2" s="101" t="s">
        <v>4</v>
      </c>
      <c r="H2" s="102"/>
      <c r="I2" s="102"/>
      <c r="J2" s="102"/>
      <c r="K2" s="103"/>
    </row>
    <row r="3" spans="2:11" ht="15" thickBot="1">
      <c r="B3" s="56" t="s">
        <v>5</v>
      </c>
      <c r="C3" s="45"/>
      <c r="D3" s="87" t="s">
        <v>6</v>
      </c>
      <c r="E3" s="88"/>
      <c r="F3" s="88"/>
      <c r="G3" s="104"/>
      <c r="H3" s="105"/>
      <c r="I3" s="105"/>
      <c r="J3" s="105"/>
      <c r="K3" s="106"/>
    </row>
    <row r="4" spans="2:11">
      <c r="B4" s="52" t="s">
        <v>7</v>
      </c>
      <c r="C4" s="53"/>
      <c r="D4" s="54" t="s">
        <v>8</v>
      </c>
      <c r="E4" s="54"/>
      <c r="F4" s="54"/>
      <c r="G4" s="112">
        <v>1</v>
      </c>
      <c r="H4" s="113"/>
      <c r="I4" s="113"/>
      <c r="J4" s="113"/>
      <c r="K4" s="91"/>
    </row>
    <row r="5" spans="2:11">
      <c r="B5" s="46" t="s">
        <v>9</v>
      </c>
      <c r="C5" s="47"/>
      <c r="D5" s="55" t="s">
        <v>10</v>
      </c>
      <c r="E5" s="55"/>
      <c r="F5" s="55"/>
      <c r="G5" s="114"/>
      <c r="H5" s="115"/>
      <c r="I5" s="115"/>
      <c r="J5" s="115"/>
      <c r="K5" s="92"/>
    </row>
    <row r="6" spans="2:11">
      <c r="B6" s="51" t="s">
        <v>11</v>
      </c>
      <c r="C6" s="18" t="s">
        <v>12</v>
      </c>
      <c r="D6" s="55" t="s">
        <v>13</v>
      </c>
      <c r="E6" s="55"/>
      <c r="F6" s="55"/>
      <c r="G6" s="114"/>
      <c r="H6" s="115"/>
      <c r="I6" s="115"/>
      <c r="J6" s="115"/>
      <c r="K6" s="92"/>
    </row>
    <row r="7" spans="2:11">
      <c r="B7" s="51"/>
      <c r="C7" s="18" t="s">
        <v>14</v>
      </c>
      <c r="D7" s="55" t="s">
        <v>15</v>
      </c>
      <c r="E7" s="55"/>
      <c r="F7" s="55"/>
      <c r="G7" s="114"/>
      <c r="H7" s="115"/>
      <c r="I7" s="115"/>
      <c r="J7" s="115"/>
      <c r="K7" s="92"/>
    </row>
    <row r="8" spans="2:11">
      <c r="B8" s="51"/>
      <c r="C8" s="18" t="s">
        <v>16</v>
      </c>
      <c r="D8" s="55" t="s">
        <v>17</v>
      </c>
      <c r="E8" s="55"/>
      <c r="F8" s="55"/>
      <c r="G8" s="114"/>
      <c r="H8" s="115"/>
      <c r="I8" s="115"/>
      <c r="J8" s="115"/>
      <c r="K8" s="92"/>
    </row>
    <row r="9" spans="2:11">
      <c r="B9" s="51"/>
      <c r="C9" s="18" t="s">
        <v>18</v>
      </c>
      <c r="D9" s="50">
        <v>20</v>
      </c>
      <c r="E9" s="50"/>
      <c r="F9" s="50"/>
      <c r="G9" s="114"/>
      <c r="H9" s="115"/>
      <c r="I9" s="115"/>
      <c r="J9" s="115"/>
      <c r="K9" s="92"/>
    </row>
    <row r="10" spans="2:11">
      <c r="B10" s="70" t="s">
        <v>19</v>
      </c>
      <c r="C10" s="55"/>
      <c r="D10" s="50">
        <v>24</v>
      </c>
      <c r="E10" s="50"/>
      <c r="F10" s="50"/>
      <c r="G10" s="114"/>
      <c r="H10" s="115"/>
      <c r="I10" s="115"/>
      <c r="J10" s="115"/>
      <c r="K10" s="92"/>
    </row>
    <row r="11" spans="2:11">
      <c r="B11" s="70" t="s">
        <v>20</v>
      </c>
      <c r="C11" s="55"/>
      <c r="D11" s="50">
        <v>32</v>
      </c>
      <c r="E11" s="50"/>
      <c r="F11" s="50"/>
      <c r="G11" s="114"/>
      <c r="H11" s="115"/>
      <c r="I11" s="115"/>
      <c r="J11" s="115"/>
      <c r="K11" s="92"/>
    </row>
    <row r="12" spans="2:11">
      <c r="B12" s="70" t="s">
        <v>21</v>
      </c>
      <c r="C12" s="55"/>
      <c r="D12" s="55" t="s">
        <v>22</v>
      </c>
      <c r="E12" s="55"/>
      <c r="F12" s="55"/>
      <c r="G12" s="114"/>
      <c r="H12" s="115"/>
      <c r="I12" s="115"/>
      <c r="J12" s="115"/>
      <c r="K12" s="92"/>
    </row>
    <row r="13" spans="2:11" ht="15" thickBot="1">
      <c r="B13" s="84" t="s">
        <v>23</v>
      </c>
      <c r="C13" s="85"/>
      <c r="D13" s="86">
        <v>1</v>
      </c>
      <c r="E13" s="86"/>
      <c r="F13" s="86"/>
      <c r="G13" s="116"/>
      <c r="H13" s="117"/>
      <c r="I13" s="117"/>
      <c r="J13" s="117"/>
      <c r="K13" s="93"/>
    </row>
    <row r="14" spans="2:11" ht="15" thickBot="1"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2:11">
      <c r="B15" s="57" t="s">
        <v>24</v>
      </c>
      <c r="C15" s="58"/>
      <c r="D15" s="58"/>
      <c r="E15" s="58"/>
      <c r="F15" s="59"/>
      <c r="G15" s="112">
        <v>1</v>
      </c>
      <c r="H15" s="113"/>
      <c r="I15" s="113"/>
      <c r="J15" s="113"/>
      <c r="K15" s="91"/>
    </row>
    <row r="16" spans="2:11">
      <c r="B16" s="48" t="s">
        <v>5</v>
      </c>
      <c r="C16" s="49"/>
      <c r="D16" s="12" t="s">
        <v>6</v>
      </c>
      <c r="E16" s="12" t="s">
        <v>25</v>
      </c>
      <c r="F16" s="12" t="s">
        <v>26</v>
      </c>
      <c r="G16" s="114"/>
      <c r="H16" s="115"/>
      <c r="I16" s="115"/>
      <c r="J16" s="115"/>
      <c r="K16" s="92"/>
    </row>
    <row r="17" spans="2:11">
      <c r="B17" s="46" t="s">
        <v>27</v>
      </c>
      <c r="C17" s="47"/>
      <c r="D17" s="18" t="s">
        <v>28</v>
      </c>
      <c r="E17" s="18" t="s">
        <v>29</v>
      </c>
      <c r="F17" s="18" t="s">
        <v>30</v>
      </c>
      <c r="G17" s="114"/>
      <c r="H17" s="115"/>
      <c r="I17" s="115"/>
      <c r="J17" s="115"/>
      <c r="K17" s="92"/>
    </row>
    <row r="18" spans="2:11">
      <c r="B18" s="46" t="s">
        <v>31</v>
      </c>
      <c r="C18" s="47"/>
      <c r="D18" s="18" t="s">
        <v>11</v>
      </c>
      <c r="E18" s="18" t="s">
        <v>29</v>
      </c>
      <c r="F18" s="18" t="s">
        <v>30</v>
      </c>
      <c r="G18" s="114"/>
      <c r="H18" s="115"/>
      <c r="I18" s="115"/>
      <c r="J18" s="115"/>
      <c r="K18" s="92"/>
    </row>
    <row r="19" spans="2:11">
      <c r="B19" s="46" t="s">
        <v>32</v>
      </c>
      <c r="C19" s="47"/>
      <c r="D19" s="18" t="s">
        <v>33</v>
      </c>
      <c r="E19" s="14" t="s">
        <v>34</v>
      </c>
      <c r="F19" s="14" t="s">
        <v>34</v>
      </c>
      <c r="G19" s="114"/>
      <c r="H19" s="115"/>
      <c r="I19" s="115"/>
      <c r="J19" s="115"/>
      <c r="K19" s="92"/>
    </row>
    <row r="20" spans="2:11">
      <c r="B20" s="46" t="s">
        <v>35</v>
      </c>
      <c r="C20" s="47"/>
      <c r="D20" s="13">
        <v>2</v>
      </c>
      <c r="E20" s="13" t="s">
        <v>34</v>
      </c>
      <c r="F20" s="14" t="s">
        <v>36</v>
      </c>
      <c r="G20" s="114"/>
      <c r="H20" s="115"/>
      <c r="I20" s="115"/>
      <c r="J20" s="115"/>
      <c r="K20" s="92"/>
    </row>
    <row r="21" spans="2:11">
      <c r="B21" s="46" t="s">
        <v>37</v>
      </c>
      <c r="C21" s="47"/>
      <c r="D21" s="13">
        <v>1</v>
      </c>
      <c r="E21" s="13" t="s">
        <v>38</v>
      </c>
      <c r="F21" s="18" t="s">
        <v>30</v>
      </c>
      <c r="G21" s="114"/>
      <c r="H21" s="115"/>
      <c r="I21" s="115"/>
      <c r="J21" s="115"/>
      <c r="K21" s="92"/>
    </row>
    <row r="22" spans="2:11">
      <c r="B22" s="46" t="s">
        <v>39</v>
      </c>
      <c r="C22" s="47"/>
      <c r="D22" s="13">
        <v>1</v>
      </c>
      <c r="E22" s="13" t="s">
        <v>34</v>
      </c>
      <c r="F22" s="18" t="s">
        <v>30</v>
      </c>
      <c r="G22" s="114"/>
      <c r="H22" s="115"/>
      <c r="I22" s="115"/>
      <c r="J22" s="115"/>
      <c r="K22" s="92"/>
    </row>
    <row r="23" spans="2:11">
      <c r="B23" s="46" t="s">
        <v>40</v>
      </c>
      <c r="C23" s="47"/>
      <c r="D23" s="19" t="s">
        <v>41</v>
      </c>
      <c r="E23" s="13" t="s">
        <v>42</v>
      </c>
      <c r="F23" s="18" t="s">
        <v>30</v>
      </c>
      <c r="G23" s="114"/>
      <c r="H23" s="115"/>
      <c r="I23" s="115"/>
      <c r="J23" s="115"/>
      <c r="K23" s="92"/>
    </row>
    <row r="24" spans="2:11">
      <c r="B24" s="46" t="s">
        <v>43</v>
      </c>
      <c r="C24" s="47"/>
      <c r="D24" s="19" t="s">
        <v>44</v>
      </c>
      <c r="E24" s="13" t="s">
        <v>34</v>
      </c>
      <c r="F24" s="14" t="s">
        <v>34</v>
      </c>
      <c r="G24" s="114"/>
      <c r="H24" s="115"/>
      <c r="I24" s="115"/>
      <c r="J24" s="115"/>
      <c r="K24" s="92"/>
    </row>
    <row r="25" spans="2:11">
      <c r="B25" s="20" t="s">
        <v>45</v>
      </c>
      <c r="C25" s="21"/>
      <c r="D25" s="19" t="s">
        <v>44</v>
      </c>
      <c r="E25" s="13"/>
      <c r="F25" s="14"/>
      <c r="G25" s="114"/>
      <c r="H25" s="115"/>
      <c r="I25" s="115"/>
      <c r="J25" s="115"/>
      <c r="K25" s="92"/>
    </row>
    <row r="26" spans="2:11">
      <c r="B26" s="20" t="s">
        <v>46</v>
      </c>
      <c r="C26" s="21"/>
      <c r="D26" s="19" t="s">
        <v>44</v>
      </c>
      <c r="E26" s="13" t="s">
        <v>34</v>
      </c>
      <c r="F26" s="14" t="s">
        <v>34</v>
      </c>
      <c r="G26" s="114"/>
      <c r="H26" s="115"/>
      <c r="I26" s="115"/>
      <c r="J26" s="115"/>
      <c r="K26" s="92"/>
    </row>
    <row r="27" spans="2:11">
      <c r="B27" s="46" t="s">
        <v>47</v>
      </c>
      <c r="C27" s="47"/>
      <c r="D27" s="19" t="s">
        <v>48</v>
      </c>
      <c r="E27" s="13" t="s">
        <v>38</v>
      </c>
      <c r="F27" s="18" t="s">
        <v>30</v>
      </c>
      <c r="G27" s="114"/>
      <c r="H27" s="115"/>
      <c r="I27" s="115"/>
      <c r="J27" s="115"/>
      <c r="K27" s="92"/>
    </row>
    <row r="28" spans="2:11">
      <c r="B28" s="46" t="s">
        <v>49</v>
      </c>
      <c r="C28" s="47"/>
      <c r="D28" s="13">
        <v>0</v>
      </c>
      <c r="E28" s="13" t="s">
        <v>34</v>
      </c>
      <c r="F28" s="14" t="s">
        <v>34</v>
      </c>
      <c r="G28" s="114"/>
      <c r="H28" s="115"/>
      <c r="I28" s="115"/>
      <c r="J28" s="115"/>
      <c r="K28" s="92"/>
    </row>
    <row r="29" spans="2:11" ht="15" thickBot="1">
      <c r="B29" s="64" t="s">
        <v>50</v>
      </c>
      <c r="C29" s="65"/>
      <c r="D29" s="11">
        <v>1</v>
      </c>
      <c r="E29" s="11" t="s">
        <v>51</v>
      </c>
      <c r="F29" s="18" t="s">
        <v>30</v>
      </c>
      <c r="G29" s="116"/>
      <c r="H29" s="117"/>
      <c r="I29" s="117"/>
      <c r="J29" s="117"/>
      <c r="K29" s="93"/>
    </row>
    <row r="30" spans="2:11" ht="15" thickBot="1">
      <c r="B30" s="75" t="s">
        <v>52</v>
      </c>
      <c r="C30" s="76"/>
      <c r="D30" s="76"/>
      <c r="E30" s="76"/>
      <c r="F30" s="76"/>
      <c r="G30" s="77"/>
      <c r="H30" s="77"/>
      <c r="I30" s="77"/>
      <c r="J30" s="77"/>
      <c r="K30" s="78"/>
    </row>
    <row r="31" spans="2:11">
      <c r="B31" s="66"/>
      <c r="C31" s="67"/>
      <c r="D31" s="24" t="s">
        <v>21</v>
      </c>
      <c r="E31" s="24" t="s">
        <v>53</v>
      </c>
      <c r="F31" s="25" t="s">
        <v>26</v>
      </c>
      <c r="G31" s="26" t="s">
        <v>54</v>
      </c>
      <c r="H31" s="27" t="s">
        <v>55</v>
      </c>
      <c r="I31" s="27" t="s">
        <v>56</v>
      </c>
      <c r="J31" s="28" t="s">
        <v>57</v>
      </c>
      <c r="K31" s="29" t="s">
        <v>58</v>
      </c>
    </row>
    <row r="32" spans="2:11">
      <c r="B32" s="68" t="s">
        <v>59</v>
      </c>
      <c r="C32" s="69"/>
      <c r="D32" s="13" t="s">
        <v>60</v>
      </c>
      <c r="E32" s="14" t="s">
        <v>61</v>
      </c>
      <c r="F32" s="14" t="s">
        <v>62</v>
      </c>
      <c r="G32" s="31" t="s">
        <v>34</v>
      </c>
      <c r="H32" s="14" t="s">
        <v>34</v>
      </c>
      <c r="I32" s="32" t="s">
        <v>34</v>
      </c>
      <c r="J32" s="14" t="s">
        <v>34</v>
      </c>
      <c r="K32" s="33">
        <v>1</v>
      </c>
    </row>
    <row r="33" spans="2:11">
      <c r="B33" s="68" t="s">
        <v>63</v>
      </c>
      <c r="C33" s="69"/>
      <c r="D33" s="13" t="s">
        <v>64</v>
      </c>
      <c r="E33" s="13" t="s">
        <v>34</v>
      </c>
      <c r="F33" s="13" t="s">
        <v>36</v>
      </c>
      <c r="G33" s="30">
        <v>2</v>
      </c>
      <c r="H33" s="34">
        <v>1</v>
      </c>
      <c r="I33" s="18" t="s">
        <v>44</v>
      </c>
      <c r="J33" s="18" t="s">
        <v>44</v>
      </c>
      <c r="K33" s="35">
        <v>1</v>
      </c>
    </row>
    <row r="34" spans="2:11">
      <c r="B34" s="60" t="s">
        <v>65</v>
      </c>
      <c r="C34" s="61"/>
      <c r="D34" s="13" t="s">
        <v>34</v>
      </c>
      <c r="E34" s="13" t="s">
        <v>34</v>
      </c>
      <c r="F34" s="14" t="s">
        <v>36</v>
      </c>
      <c r="G34" s="36">
        <v>5</v>
      </c>
      <c r="H34" s="14" t="s">
        <v>34</v>
      </c>
      <c r="I34" s="14" t="s">
        <v>34</v>
      </c>
      <c r="J34" s="14" t="s">
        <v>34</v>
      </c>
      <c r="K34" s="37">
        <v>1</v>
      </c>
    </row>
    <row r="35" spans="2:11">
      <c r="B35" s="60" t="s">
        <v>66</v>
      </c>
      <c r="C35" s="61"/>
      <c r="D35" s="13" t="s">
        <v>34</v>
      </c>
      <c r="E35" s="13" t="s">
        <v>34</v>
      </c>
      <c r="F35" s="14" t="s">
        <v>36</v>
      </c>
      <c r="G35" s="36">
        <v>6</v>
      </c>
      <c r="H35" s="14" t="s">
        <v>34</v>
      </c>
      <c r="I35" s="14" t="s">
        <v>34</v>
      </c>
      <c r="J35" s="14" t="s">
        <v>34</v>
      </c>
      <c r="K35" s="37">
        <v>1</v>
      </c>
    </row>
    <row r="36" spans="2:11">
      <c r="B36" s="60"/>
      <c r="C36" s="61"/>
      <c r="D36" s="13"/>
      <c r="E36" s="13"/>
      <c r="F36" s="14"/>
      <c r="G36" s="38"/>
      <c r="H36" s="18"/>
      <c r="I36" s="18"/>
      <c r="J36" s="18"/>
      <c r="K36" s="37"/>
    </row>
    <row r="37" spans="2:11">
      <c r="B37" s="60" t="s">
        <v>67</v>
      </c>
      <c r="C37" s="61"/>
      <c r="D37" s="13"/>
      <c r="E37" s="13"/>
      <c r="F37" s="39"/>
      <c r="G37" s="40"/>
      <c r="H37" s="18"/>
      <c r="I37" s="18"/>
      <c r="J37" s="18"/>
      <c r="K37" s="37"/>
    </row>
    <row r="38" spans="2:11" ht="15" thickBot="1">
      <c r="B38" s="62" t="s">
        <v>67</v>
      </c>
      <c r="C38" s="63"/>
      <c r="D38" s="11"/>
      <c r="E38" s="11"/>
      <c r="F38" s="41"/>
      <c r="G38" s="42"/>
      <c r="H38" s="43"/>
      <c r="I38" s="43"/>
      <c r="J38" s="43"/>
      <c r="K38" s="44"/>
    </row>
    <row r="39" spans="2:11" ht="15" thickBot="1"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2:11">
      <c r="B40" s="57" t="s">
        <v>68</v>
      </c>
      <c r="C40" s="58"/>
      <c r="D40" s="58"/>
      <c r="E40" s="58"/>
      <c r="F40" s="58"/>
      <c r="G40" s="107"/>
      <c r="H40" s="77"/>
      <c r="I40" s="77"/>
      <c r="J40" s="77"/>
      <c r="K40" s="78"/>
    </row>
    <row r="41" spans="2:11">
      <c r="B41" s="94" t="s">
        <v>69</v>
      </c>
      <c r="C41" s="95"/>
      <c r="D41" s="96"/>
      <c r="E41" s="74" t="s">
        <v>70</v>
      </c>
      <c r="F41" s="61"/>
      <c r="G41" s="108"/>
      <c r="H41" s="100"/>
      <c r="I41" s="100"/>
      <c r="J41" s="100"/>
      <c r="K41" s="109"/>
    </row>
    <row r="42" spans="2:11">
      <c r="B42" s="70" t="s">
        <v>71</v>
      </c>
      <c r="C42" s="55"/>
      <c r="D42" s="55"/>
      <c r="E42" s="50" t="s">
        <v>70</v>
      </c>
      <c r="F42" s="50"/>
      <c r="G42" s="108"/>
      <c r="H42" s="100"/>
      <c r="I42" s="100"/>
      <c r="J42" s="100"/>
      <c r="K42" s="109"/>
    </row>
    <row r="43" spans="2:11">
      <c r="B43" s="70" t="s">
        <v>72</v>
      </c>
      <c r="C43" s="55"/>
      <c r="D43" s="55"/>
      <c r="E43" s="50" t="s">
        <v>70</v>
      </c>
      <c r="F43" s="50"/>
      <c r="G43" s="108"/>
      <c r="H43" s="100"/>
      <c r="I43" s="100"/>
      <c r="J43" s="100"/>
      <c r="K43" s="109"/>
    </row>
    <row r="44" spans="2:11" ht="15" thickBot="1">
      <c r="B44" s="71" t="s">
        <v>73</v>
      </c>
      <c r="C44" s="72"/>
      <c r="D44" s="73"/>
      <c r="E44" s="89" t="s">
        <v>70</v>
      </c>
      <c r="F44" s="90"/>
      <c r="G44" s="110"/>
      <c r="H44" s="45"/>
      <c r="I44" s="45"/>
      <c r="J44" s="45"/>
      <c r="K44" s="111"/>
    </row>
    <row r="45" spans="2:11"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 ht="15" thickBot="1"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2:11">
      <c r="B48" s="7" t="s">
        <v>74</v>
      </c>
      <c r="C48" s="8"/>
      <c r="D48" s="8"/>
      <c r="E48" s="8"/>
      <c r="F48" s="8"/>
      <c r="G48" s="8"/>
      <c r="K48" s="1"/>
    </row>
    <row r="49" spans="2:12">
      <c r="B49" s="118" t="s">
        <v>75</v>
      </c>
      <c r="C49" s="119"/>
      <c r="D49" s="119"/>
      <c r="E49" t="s">
        <v>76</v>
      </c>
      <c r="K49" s="2"/>
    </row>
    <row r="50" spans="2:12">
      <c r="B50" s="118" t="s">
        <v>77</v>
      </c>
      <c r="C50" s="119"/>
      <c r="D50" s="119"/>
      <c r="E50" s="22" t="s">
        <v>78</v>
      </c>
      <c r="K50" s="2"/>
    </row>
    <row r="51" spans="2:12">
      <c r="B51" s="118" t="s">
        <v>79</v>
      </c>
      <c r="C51" s="119"/>
      <c r="D51" s="119"/>
      <c r="E51" t="s">
        <v>80</v>
      </c>
      <c r="K51" s="2"/>
    </row>
    <row r="52" spans="2:12">
      <c r="B52" s="118" t="s">
        <v>81</v>
      </c>
      <c r="C52" s="119"/>
      <c r="D52" s="119"/>
      <c r="E52" s="22" t="s">
        <v>82</v>
      </c>
      <c r="K52" s="2"/>
    </row>
    <row r="53" spans="2:12">
      <c r="B53" s="118" t="s">
        <v>83</v>
      </c>
      <c r="C53" s="119"/>
      <c r="D53" s="119"/>
      <c r="E53" t="s">
        <v>84</v>
      </c>
      <c r="K53" s="2"/>
    </row>
    <row r="54" spans="2:12">
      <c r="B54" s="118" t="s">
        <v>85</v>
      </c>
      <c r="C54" s="119"/>
      <c r="D54" s="119"/>
      <c r="E54" s="22" t="s">
        <v>86</v>
      </c>
      <c r="K54" s="2"/>
    </row>
    <row r="55" spans="2:12">
      <c r="B55" s="118" t="s">
        <v>87</v>
      </c>
      <c r="C55" s="119"/>
      <c r="D55" s="119"/>
      <c r="E55" t="s">
        <v>88</v>
      </c>
      <c r="K55" s="2"/>
      <c r="L55" s="23"/>
    </row>
    <row r="56" spans="2:12">
      <c r="B56" s="118" t="s">
        <v>89</v>
      </c>
      <c r="C56" s="119"/>
      <c r="D56" s="119"/>
      <c r="E56" s="22" t="s">
        <v>90</v>
      </c>
      <c r="K56" s="2"/>
    </row>
    <row r="57" spans="2:12">
      <c r="B57" s="118" t="s">
        <v>91</v>
      </c>
      <c r="C57" s="119"/>
      <c r="D57" s="119"/>
      <c r="E57" t="s">
        <v>92</v>
      </c>
      <c r="K57" s="2"/>
    </row>
    <row r="58" spans="2:12">
      <c r="B58" s="118" t="s">
        <v>93</v>
      </c>
      <c r="C58" s="119"/>
      <c r="D58" s="119"/>
      <c r="E58" s="22" t="s">
        <v>94</v>
      </c>
      <c r="K58" s="2"/>
    </row>
    <row r="59" spans="2:12">
      <c r="B59" s="118" t="s">
        <v>95</v>
      </c>
      <c r="C59" s="119"/>
      <c r="D59" s="119"/>
      <c r="E59" t="s">
        <v>96</v>
      </c>
      <c r="K59" s="2"/>
    </row>
    <row r="60" spans="2:12">
      <c r="B60" s="118"/>
      <c r="C60" s="119"/>
      <c r="D60" s="119"/>
      <c r="K60" s="2"/>
    </row>
    <row r="61" spans="2:12">
      <c r="B61" s="118"/>
      <c r="C61" s="119"/>
      <c r="D61" s="119"/>
      <c r="K61" s="2"/>
    </row>
    <row r="62" spans="2:12" ht="15" thickBot="1">
      <c r="B62" s="120"/>
      <c r="C62" s="121"/>
      <c r="D62" s="121"/>
      <c r="E62" s="4"/>
      <c r="F62" s="4"/>
      <c r="G62" s="4"/>
      <c r="H62" s="4"/>
      <c r="I62" s="4"/>
      <c r="J62" s="4"/>
      <c r="K62" s="5"/>
    </row>
    <row r="64" spans="2:12">
      <c r="B64" t="s">
        <v>97</v>
      </c>
    </row>
    <row r="72" spans="2:7" ht="15" thickBot="1">
      <c r="B72" t="s">
        <v>0</v>
      </c>
      <c r="D72" s="45" t="s">
        <v>98</v>
      </c>
      <c r="E72" s="45"/>
      <c r="F72" s="45"/>
      <c r="G72" t="s">
        <v>2</v>
      </c>
    </row>
    <row r="73" spans="2:7">
      <c r="B73" s="57" t="s">
        <v>3</v>
      </c>
      <c r="C73" s="58"/>
      <c r="D73" s="58"/>
      <c r="E73" s="58"/>
      <c r="F73" s="58"/>
      <c r="G73" s="79" t="s">
        <v>99</v>
      </c>
    </row>
    <row r="74" spans="2:7" ht="15" thickBot="1">
      <c r="B74" s="56" t="s">
        <v>5</v>
      </c>
      <c r="C74" s="45"/>
      <c r="D74" s="87" t="s">
        <v>6</v>
      </c>
      <c r="E74" s="88"/>
      <c r="F74" s="88"/>
      <c r="G74" s="80"/>
    </row>
    <row r="75" spans="2:7">
      <c r="B75" s="52" t="s">
        <v>7</v>
      </c>
      <c r="C75" s="53"/>
      <c r="D75" s="54" t="s">
        <v>8</v>
      </c>
      <c r="E75" s="54"/>
      <c r="F75" s="54"/>
      <c r="G75" s="81" t="s">
        <v>100</v>
      </c>
    </row>
    <row r="76" spans="2:7">
      <c r="B76" s="46" t="s">
        <v>9</v>
      </c>
      <c r="C76" s="47"/>
      <c r="D76" s="55" t="s">
        <v>10</v>
      </c>
      <c r="E76" s="55"/>
      <c r="F76" s="55"/>
      <c r="G76" s="82"/>
    </row>
    <row r="77" spans="2:7">
      <c r="B77" s="51" t="s">
        <v>11</v>
      </c>
      <c r="C77" s="18" t="s">
        <v>12</v>
      </c>
      <c r="D77" s="55" t="s">
        <v>13</v>
      </c>
      <c r="E77" s="55"/>
      <c r="F77" s="55"/>
      <c r="G77" s="82"/>
    </row>
    <row r="78" spans="2:7">
      <c r="B78" s="51"/>
      <c r="C78" s="18" t="s">
        <v>14</v>
      </c>
      <c r="D78" s="55" t="s">
        <v>15</v>
      </c>
      <c r="E78" s="55"/>
      <c r="F78" s="55"/>
      <c r="G78" s="82"/>
    </row>
    <row r="79" spans="2:7">
      <c r="B79" s="51"/>
      <c r="C79" s="18" t="s">
        <v>16</v>
      </c>
      <c r="D79" s="55" t="s">
        <v>17</v>
      </c>
      <c r="E79" s="55"/>
      <c r="F79" s="55"/>
      <c r="G79" s="82"/>
    </row>
    <row r="80" spans="2:7">
      <c r="B80" s="51"/>
      <c r="C80" s="18" t="s">
        <v>18</v>
      </c>
      <c r="D80" s="50">
        <v>20</v>
      </c>
      <c r="E80" s="50"/>
      <c r="F80" s="50"/>
      <c r="G80" s="82"/>
    </row>
    <row r="81" spans="2:7">
      <c r="B81" s="70" t="s">
        <v>19</v>
      </c>
      <c r="C81" s="55"/>
      <c r="D81" s="50">
        <v>24</v>
      </c>
      <c r="E81" s="50"/>
      <c r="F81" s="50"/>
      <c r="G81" s="82"/>
    </row>
    <row r="82" spans="2:7">
      <c r="B82" s="70" t="s">
        <v>20</v>
      </c>
      <c r="C82" s="55"/>
      <c r="D82" s="50">
        <v>32</v>
      </c>
      <c r="E82" s="50"/>
      <c r="F82" s="50"/>
      <c r="G82" s="82"/>
    </row>
    <row r="83" spans="2:7">
      <c r="B83" s="70" t="s">
        <v>21</v>
      </c>
      <c r="C83" s="55"/>
      <c r="D83" s="55" t="s">
        <v>22</v>
      </c>
      <c r="E83" s="55"/>
      <c r="F83" s="55"/>
      <c r="G83" s="82"/>
    </row>
    <row r="84" spans="2:7" ht="15" thickBot="1">
      <c r="B84" s="84" t="s">
        <v>23</v>
      </c>
      <c r="C84" s="85"/>
      <c r="D84" s="86">
        <v>1</v>
      </c>
      <c r="E84" s="86"/>
      <c r="F84" s="86"/>
      <c r="G84" s="83"/>
    </row>
    <row r="85" spans="2:7" ht="15" thickBot="1"/>
    <row r="86" spans="2:7">
      <c r="B86" s="57" t="s">
        <v>24</v>
      </c>
      <c r="C86" s="58"/>
      <c r="D86" s="58"/>
      <c r="E86" s="58"/>
      <c r="F86" s="59"/>
      <c r="G86" s="91" t="s">
        <v>100</v>
      </c>
    </row>
    <row r="87" spans="2:7">
      <c r="B87" s="48" t="s">
        <v>5</v>
      </c>
      <c r="C87" s="49"/>
      <c r="D87" s="12" t="s">
        <v>6</v>
      </c>
      <c r="E87" s="12" t="s">
        <v>25</v>
      </c>
      <c r="F87" s="12" t="s">
        <v>26</v>
      </c>
      <c r="G87" s="92"/>
    </row>
    <row r="88" spans="2:7">
      <c r="B88" s="46" t="s">
        <v>27</v>
      </c>
      <c r="C88" s="47"/>
      <c r="D88" s="18" t="s">
        <v>28</v>
      </c>
      <c r="E88" s="18" t="s">
        <v>29</v>
      </c>
      <c r="F88" s="18" t="s">
        <v>30</v>
      </c>
      <c r="G88" s="92"/>
    </row>
    <row r="89" spans="2:7">
      <c r="B89" s="46" t="s">
        <v>31</v>
      </c>
      <c r="C89" s="47"/>
      <c r="D89" s="18" t="s">
        <v>11</v>
      </c>
      <c r="E89" s="18" t="s">
        <v>29</v>
      </c>
      <c r="F89" s="18" t="s">
        <v>30</v>
      </c>
      <c r="G89" s="92"/>
    </row>
    <row r="90" spans="2:7">
      <c r="B90" s="46" t="s">
        <v>32</v>
      </c>
      <c r="C90" s="47"/>
      <c r="D90" s="18" t="s">
        <v>33</v>
      </c>
      <c r="E90" s="14" t="s">
        <v>34</v>
      </c>
      <c r="F90" s="14" t="s">
        <v>34</v>
      </c>
      <c r="G90" s="92"/>
    </row>
    <row r="91" spans="2:7">
      <c r="B91" s="46" t="s">
        <v>35</v>
      </c>
      <c r="C91" s="47"/>
      <c r="D91" s="13">
        <v>2</v>
      </c>
      <c r="E91" s="13" t="s">
        <v>34</v>
      </c>
      <c r="F91" s="14" t="s">
        <v>36</v>
      </c>
      <c r="G91" s="92"/>
    </row>
    <row r="92" spans="2:7">
      <c r="B92" s="46" t="s">
        <v>37</v>
      </c>
      <c r="C92" s="47"/>
      <c r="D92" s="13">
        <v>1</v>
      </c>
      <c r="E92" s="13" t="s">
        <v>38</v>
      </c>
      <c r="F92" s="18" t="s">
        <v>30</v>
      </c>
      <c r="G92" s="92"/>
    </row>
    <row r="93" spans="2:7">
      <c r="B93" s="46" t="s">
        <v>39</v>
      </c>
      <c r="C93" s="47"/>
      <c r="D93" s="13">
        <v>1</v>
      </c>
      <c r="E93" s="13" t="s">
        <v>34</v>
      </c>
      <c r="F93" s="18" t="s">
        <v>30</v>
      </c>
      <c r="G93" s="92"/>
    </row>
    <row r="94" spans="2:7">
      <c r="B94" s="46" t="s">
        <v>40</v>
      </c>
      <c r="C94" s="47"/>
      <c r="D94" s="19" t="s">
        <v>41</v>
      </c>
      <c r="E94" s="13" t="s">
        <v>42</v>
      </c>
      <c r="F94" s="18" t="s">
        <v>30</v>
      </c>
      <c r="G94" s="92"/>
    </row>
    <row r="95" spans="2:7">
      <c r="B95" s="46" t="s">
        <v>43</v>
      </c>
      <c r="C95" s="47"/>
      <c r="D95" s="19" t="s">
        <v>44</v>
      </c>
      <c r="E95" s="13" t="s">
        <v>34</v>
      </c>
      <c r="F95" s="14" t="s">
        <v>34</v>
      </c>
      <c r="G95" s="92"/>
    </row>
    <row r="96" spans="2:7">
      <c r="B96" s="20" t="s">
        <v>45</v>
      </c>
      <c r="C96" s="21"/>
      <c r="D96" s="19" t="s">
        <v>44</v>
      </c>
      <c r="E96" s="13"/>
      <c r="F96" s="14"/>
      <c r="G96" s="92"/>
    </row>
    <row r="97" spans="2:7">
      <c r="B97" s="20" t="s">
        <v>46</v>
      </c>
      <c r="C97" s="21"/>
      <c r="D97" s="19" t="s">
        <v>44</v>
      </c>
      <c r="E97" s="13" t="s">
        <v>34</v>
      </c>
      <c r="F97" s="14" t="s">
        <v>34</v>
      </c>
      <c r="G97" s="92"/>
    </row>
    <row r="98" spans="2:7">
      <c r="B98" s="46" t="s">
        <v>47</v>
      </c>
      <c r="C98" s="47"/>
      <c r="D98" s="19" t="s">
        <v>48</v>
      </c>
      <c r="E98" s="13" t="s">
        <v>38</v>
      </c>
      <c r="F98" s="18" t="s">
        <v>30</v>
      </c>
      <c r="G98" s="92"/>
    </row>
    <row r="99" spans="2:7">
      <c r="B99" s="46" t="s">
        <v>49</v>
      </c>
      <c r="C99" s="47"/>
      <c r="D99" s="13">
        <v>0</v>
      </c>
      <c r="E99" s="13" t="s">
        <v>34</v>
      </c>
      <c r="F99" s="14" t="s">
        <v>34</v>
      </c>
      <c r="G99" s="92"/>
    </row>
    <row r="100" spans="2:7" ht="15" thickBot="1">
      <c r="B100" s="64" t="s">
        <v>50</v>
      </c>
      <c r="C100" s="65"/>
      <c r="D100" s="11">
        <v>1</v>
      </c>
      <c r="E100" s="11" t="s">
        <v>51</v>
      </c>
      <c r="F100" s="18" t="s">
        <v>30</v>
      </c>
      <c r="G100" s="93"/>
    </row>
    <row r="101" spans="2:7">
      <c r="B101" s="57" t="s">
        <v>52</v>
      </c>
      <c r="C101" s="58"/>
      <c r="D101" s="58"/>
      <c r="E101" s="58"/>
      <c r="F101" s="59"/>
      <c r="G101" s="81" t="s">
        <v>100</v>
      </c>
    </row>
    <row r="102" spans="2:7">
      <c r="B102" s="66"/>
      <c r="C102" s="67"/>
      <c r="D102" s="13" t="str">
        <f>IF(B102="DOOR SWITCH 2 (TC)",1,"N/A")</f>
        <v>N/A</v>
      </c>
      <c r="E102" s="13" t="str">
        <f>IF(B102="DOOR SWITCH 2 (TC)",1,"N/A")</f>
        <v>N/A</v>
      </c>
      <c r="F102" s="14" t="str">
        <f>IF(B102="DOOR SWITCH 2 (TC)","VIP 1","N/A")</f>
        <v>N/A</v>
      </c>
      <c r="G102" s="82"/>
    </row>
    <row r="103" spans="2:7">
      <c r="B103" s="16" t="s">
        <v>59</v>
      </c>
      <c r="C103" s="15" t="s">
        <v>60</v>
      </c>
      <c r="D103" s="13" t="s">
        <v>61</v>
      </c>
      <c r="E103" s="13" t="s">
        <v>34</v>
      </c>
      <c r="F103" s="14" t="str">
        <f>IF(B103="UPS","AUXILARY","N/A")</f>
        <v>AUXILARY</v>
      </c>
      <c r="G103" s="82"/>
    </row>
    <row r="104" spans="2:7">
      <c r="B104" s="60"/>
      <c r="C104" s="61"/>
      <c r="D104" s="13" t="s">
        <v>34</v>
      </c>
      <c r="E104" s="13" t="s">
        <v>34</v>
      </c>
      <c r="F104" s="14" t="str">
        <f>IF(B104="MINI DC I/O 1","ON DISPLAY INTERFACE","N/A")</f>
        <v>N/A</v>
      </c>
      <c r="G104" s="82"/>
    </row>
    <row r="105" spans="2:7">
      <c r="B105" s="60"/>
      <c r="C105" s="61"/>
      <c r="D105" s="13" t="s">
        <v>34</v>
      </c>
      <c r="E105" s="13" t="s">
        <v>34</v>
      </c>
      <c r="F105" s="14" t="str">
        <f>IF(B105="MINI DC I/O 2","ON DISPLAY INTERFACE","N/A")</f>
        <v>N/A</v>
      </c>
      <c r="G105" s="82"/>
    </row>
    <row r="106" spans="2:7">
      <c r="B106" s="60"/>
      <c r="C106" s="61"/>
      <c r="D106" s="13" t="s">
        <v>34</v>
      </c>
      <c r="E106" s="13" t="s">
        <v>34</v>
      </c>
      <c r="F106" s="14" t="str">
        <f>IF(B106="MINI DC I/O 3","ON DISPLAY INTERFACE","N/A")</f>
        <v>N/A</v>
      </c>
      <c r="G106" s="82"/>
    </row>
    <row r="107" spans="2:7">
      <c r="B107" s="60" t="s">
        <v>67</v>
      </c>
      <c r="C107" s="61"/>
      <c r="D107" s="13" t="s">
        <v>34</v>
      </c>
      <c r="E107" s="13" t="s">
        <v>34</v>
      </c>
      <c r="F107" s="14" t="str">
        <f>IF(B107="MINI DC I/O 4","ON DISPLAY INTERFACE","N/A")</f>
        <v>N/A</v>
      </c>
      <c r="G107" s="82"/>
    </row>
    <row r="108" spans="2:7">
      <c r="B108" s="60" t="s">
        <v>67</v>
      </c>
      <c r="C108" s="61"/>
      <c r="D108" s="13" t="s">
        <v>34</v>
      </c>
      <c r="E108" s="13" t="s">
        <v>34</v>
      </c>
      <c r="F108" s="14" t="str">
        <f>IF(B108="MINI DC I/O 5","ON DISPLAY INTERFACE","N/A")</f>
        <v>N/A</v>
      </c>
      <c r="G108" s="82"/>
    </row>
    <row r="109" spans="2:7" ht="15" thickBot="1">
      <c r="B109" s="62" t="s">
        <v>67</v>
      </c>
      <c r="C109" s="63"/>
      <c r="D109" s="11" t="s">
        <v>34</v>
      </c>
      <c r="E109" s="11" t="s">
        <v>34</v>
      </c>
      <c r="F109" s="17" t="str">
        <f>IF(B109="MINI DC I/O 6","ON DISPLAY INTERFACE","N/A")</f>
        <v>N/A</v>
      </c>
      <c r="G109" s="83"/>
    </row>
    <row r="110" spans="2:7" ht="15" thickBot="1">
      <c r="C110" s="10"/>
      <c r="D110" s="10"/>
      <c r="E110" s="9"/>
      <c r="F110" s="3"/>
      <c r="G110" s="6"/>
    </row>
    <row r="111" spans="2:7">
      <c r="B111" s="57" t="s">
        <v>68</v>
      </c>
      <c r="C111" s="58"/>
      <c r="D111" s="58"/>
      <c r="E111" s="58"/>
      <c r="F111" s="58"/>
      <c r="G111" s="97"/>
    </row>
    <row r="112" spans="2:7">
      <c r="B112" s="94" t="s">
        <v>69</v>
      </c>
      <c r="C112" s="95"/>
      <c r="D112" s="96"/>
      <c r="E112" s="74" t="s">
        <v>70</v>
      </c>
      <c r="F112" s="61"/>
      <c r="G112" s="98"/>
    </row>
    <row r="113" spans="2:7">
      <c r="B113" s="70" t="s">
        <v>71</v>
      </c>
      <c r="C113" s="55"/>
      <c r="D113" s="55"/>
      <c r="E113" s="50" t="s">
        <v>70</v>
      </c>
      <c r="F113" s="50"/>
      <c r="G113" s="98"/>
    </row>
    <row r="114" spans="2:7">
      <c r="B114" s="70" t="s">
        <v>72</v>
      </c>
      <c r="C114" s="55"/>
      <c r="D114" s="55"/>
      <c r="E114" s="50" t="s">
        <v>70</v>
      </c>
      <c r="F114" s="50"/>
      <c r="G114" s="98"/>
    </row>
    <row r="115" spans="2:7" ht="15" thickBot="1">
      <c r="B115" s="71" t="s">
        <v>73</v>
      </c>
      <c r="C115" s="72"/>
      <c r="D115" s="73"/>
      <c r="E115" s="89" t="s">
        <v>70</v>
      </c>
      <c r="F115" s="90"/>
      <c r="G115" s="99"/>
    </row>
    <row r="116" spans="2:7">
      <c r="C116" s="10"/>
      <c r="D116" s="10"/>
      <c r="E116" s="9"/>
      <c r="F116" s="3"/>
      <c r="G116" s="6"/>
    </row>
    <row r="117" spans="2:7">
      <c r="C117" s="10"/>
      <c r="D117" s="10"/>
      <c r="E117" s="9"/>
      <c r="F117" s="3"/>
      <c r="G117" s="6"/>
    </row>
    <row r="118" spans="2:7" ht="15" thickBot="1"/>
    <row r="119" spans="2:7">
      <c r="B119" s="7" t="s">
        <v>74</v>
      </c>
      <c r="C119" s="8"/>
      <c r="D119" s="8"/>
      <c r="E119" s="8"/>
      <c r="F119" s="8"/>
      <c r="G119" s="1"/>
    </row>
    <row r="120" spans="2:7">
      <c r="B120" s="118" t="s">
        <v>75</v>
      </c>
      <c r="C120" s="119"/>
      <c r="D120" s="119"/>
      <c r="E120" t="s">
        <v>76</v>
      </c>
      <c r="G120" s="2"/>
    </row>
    <row r="121" spans="2:7">
      <c r="B121" s="118" t="s">
        <v>101</v>
      </c>
      <c r="C121" s="119"/>
      <c r="D121" s="119"/>
      <c r="E121" t="s">
        <v>102</v>
      </c>
      <c r="G121" s="2"/>
    </row>
    <row r="122" spans="2:7">
      <c r="B122" s="118" t="s">
        <v>79</v>
      </c>
      <c r="C122" s="119"/>
      <c r="D122" s="119"/>
      <c r="E122" t="s">
        <v>80</v>
      </c>
      <c r="G122" s="2"/>
    </row>
    <row r="123" spans="2:7">
      <c r="B123" s="118" t="s">
        <v>81</v>
      </c>
      <c r="C123" s="119"/>
      <c r="D123" s="119"/>
      <c r="E123" t="s">
        <v>82</v>
      </c>
      <c r="G123" s="2"/>
    </row>
    <row r="124" spans="2:7">
      <c r="B124" s="118" t="s">
        <v>83</v>
      </c>
      <c r="C124" s="119"/>
      <c r="D124" s="119"/>
      <c r="E124" s="22" t="s">
        <v>84</v>
      </c>
      <c r="G124" s="2"/>
    </row>
    <row r="125" spans="2:7">
      <c r="B125" s="118" t="s">
        <v>103</v>
      </c>
      <c r="C125" s="119"/>
      <c r="D125" s="119"/>
      <c r="E125" s="22" t="s">
        <v>104</v>
      </c>
      <c r="G125" s="2"/>
    </row>
    <row r="126" spans="2:7">
      <c r="B126" s="118" t="s">
        <v>85</v>
      </c>
      <c r="C126" s="119"/>
      <c r="D126" s="119"/>
      <c r="E126" s="22" t="s">
        <v>86</v>
      </c>
      <c r="G126" s="2"/>
    </row>
    <row r="127" spans="2:7">
      <c r="B127" s="118" t="s">
        <v>87</v>
      </c>
      <c r="C127" s="119"/>
      <c r="D127" s="119"/>
      <c r="E127" s="22" t="s">
        <v>88</v>
      </c>
      <c r="G127" s="2"/>
    </row>
    <row r="128" spans="2:7">
      <c r="B128" s="118" t="s">
        <v>91</v>
      </c>
      <c r="C128" s="119"/>
      <c r="D128" s="119"/>
      <c r="E128" s="22" t="s">
        <v>92</v>
      </c>
      <c r="G128" s="2"/>
    </row>
    <row r="129" spans="2:7">
      <c r="B129" s="118" t="s">
        <v>93</v>
      </c>
      <c r="C129" s="119"/>
      <c r="D129" s="119"/>
      <c r="E129" s="22" t="s">
        <v>94</v>
      </c>
      <c r="G129" s="2"/>
    </row>
    <row r="130" spans="2:7" ht="15" thickBot="1">
      <c r="B130" s="120" t="s">
        <v>95</v>
      </c>
      <c r="C130" s="121"/>
      <c r="D130" s="121"/>
      <c r="E130" s="4" t="s">
        <v>96</v>
      </c>
      <c r="F130" s="4"/>
      <c r="G130" s="5"/>
    </row>
    <row r="132" spans="2:7">
      <c r="B132" t="s">
        <v>97</v>
      </c>
    </row>
  </sheetData>
  <mergeCells count="140">
    <mergeCell ref="B45:K47"/>
    <mergeCell ref="G2:K3"/>
    <mergeCell ref="B14:K14"/>
    <mergeCell ref="B39:K39"/>
    <mergeCell ref="G40:K44"/>
    <mergeCell ref="B32:C32"/>
    <mergeCell ref="G15:K29"/>
    <mergeCell ref="G4:K13"/>
    <mergeCell ref="B56:D56"/>
    <mergeCell ref="E44:F44"/>
    <mergeCell ref="B41:D41"/>
    <mergeCell ref="B49:D49"/>
    <mergeCell ref="B50:D50"/>
    <mergeCell ref="B51:D51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57:D57"/>
    <mergeCell ref="B58:D58"/>
    <mergeCell ref="B59:D59"/>
    <mergeCell ref="B60:D60"/>
    <mergeCell ref="B61:D61"/>
    <mergeCell ref="B62:D62"/>
    <mergeCell ref="B113:D113"/>
    <mergeCell ref="E113:F113"/>
    <mergeCell ref="B73:F73"/>
    <mergeCell ref="B88:C88"/>
    <mergeCell ref="B89:C89"/>
    <mergeCell ref="B90:C90"/>
    <mergeCell ref="B91:C91"/>
    <mergeCell ref="B92:C92"/>
    <mergeCell ref="B93:C93"/>
    <mergeCell ref="B95:C95"/>
    <mergeCell ref="D72:F72"/>
    <mergeCell ref="B114:D114"/>
    <mergeCell ref="E114:F114"/>
    <mergeCell ref="B115:D115"/>
    <mergeCell ref="E115:F115"/>
    <mergeCell ref="B86:F86"/>
    <mergeCell ref="G86:G100"/>
    <mergeCell ref="B94:C94"/>
    <mergeCell ref="B98:C98"/>
    <mergeCell ref="B100:C100"/>
    <mergeCell ref="B112:D112"/>
    <mergeCell ref="E112:F112"/>
    <mergeCell ref="G101:G109"/>
    <mergeCell ref="B107:C107"/>
    <mergeCell ref="B108:C108"/>
    <mergeCell ref="B109:C109"/>
    <mergeCell ref="B111:F111"/>
    <mergeCell ref="G111:G115"/>
    <mergeCell ref="B99:C99"/>
    <mergeCell ref="B102:C102"/>
    <mergeCell ref="B104:C104"/>
    <mergeCell ref="B105:C105"/>
    <mergeCell ref="B106:C106"/>
    <mergeCell ref="B101:F101"/>
    <mergeCell ref="B87:C87"/>
    <mergeCell ref="E42:F42"/>
    <mergeCell ref="E43:F43"/>
    <mergeCell ref="B30:K30"/>
    <mergeCell ref="G73:G74"/>
    <mergeCell ref="B75:C75"/>
    <mergeCell ref="G75:G84"/>
    <mergeCell ref="B76:C76"/>
    <mergeCell ref="B77:B80"/>
    <mergeCell ref="B83:C83"/>
    <mergeCell ref="D83:F83"/>
    <mergeCell ref="B84:C84"/>
    <mergeCell ref="D84:F84"/>
    <mergeCell ref="B74:C74"/>
    <mergeCell ref="D74:F74"/>
    <mergeCell ref="D75:F75"/>
    <mergeCell ref="D76:F76"/>
    <mergeCell ref="D77:F77"/>
    <mergeCell ref="D78:F78"/>
    <mergeCell ref="D79:F79"/>
    <mergeCell ref="D80:F80"/>
    <mergeCell ref="B81:C81"/>
    <mergeCell ref="D81:F81"/>
    <mergeCell ref="B82:C82"/>
    <mergeCell ref="D82:F82"/>
    <mergeCell ref="B52:D52"/>
    <mergeCell ref="B53:D53"/>
    <mergeCell ref="B54:D54"/>
    <mergeCell ref="B55:D55"/>
    <mergeCell ref="B3:C3"/>
    <mergeCell ref="B15:F15"/>
    <mergeCell ref="B36:C36"/>
    <mergeCell ref="B37:C37"/>
    <mergeCell ref="B38:C38"/>
    <mergeCell ref="B17:C17"/>
    <mergeCell ref="B18:C18"/>
    <mergeCell ref="B29:C29"/>
    <mergeCell ref="B28:C28"/>
    <mergeCell ref="B27:C27"/>
    <mergeCell ref="B24:C24"/>
    <mergeCell ref="B31:C31"/>
    <mergeCell ref="B33:C33"/>
    <mergeCell ref="B34:C34"/>
    <mergeCell ref="B35:C35"/>
    <mergeCell ref="B42:D42"/>
    <mergeCell ref="B43:D43"/>
    <mergeCell ref="B44:D44"/>
    <mergeCell ref="B40:F40"/>
    <mergeCell ref="E41:F41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26:D126"/>
    <mergeCell ref="B127:D127"/>
    <mergeCell ref="B130:D130"/>
    <mergeCell ref="B120:D120"/>
    <mergeCell ref="B121:D121"/>
    <mergeCell ref="B122:D122"/>
    <mergeCell ref="B123:D123"/>
    <mergeCell ref="B124:D124"/>
    <mergeCell ref="B125:D125"/>
    <mergeCell ref="B128:D128"/>
    <mergeCell ref="B129:D129"/>
  </mergeCells>
  <dataValidations count="28">
    <dataValidation type="list" allowBlank="1" showInputMessage="1" showErrorMessage="1" sqref="D4:F4 D75:F75" xr:uid="{00000000-0002-0000-0000-000000000000}">
      <formula1>"VF,VM,VX, DB-5000"</formula1>
    </dataValidation>
    <dataValidation type="list" allowBlank="1" showInputMessage="1" showErrorMessage="1" sqref="D5:F5 D76:F76" xr:uid="{00000000-0002-0000-0000-000001000000}">
      <formula1>"FRONT,WALK-IN,REAR"</formula1>
    </dataValidation>
    <dataValidation type="list" errorStyle="warning" allowBlank="1" showInputMessage="1" showErrorMessage="1" sqref="D6:F6 D77:F77" xr:uid="{00000000-0002-0000-0000-000002000000}">
      <formula1>"FULL COLOR, MONOCHROME"</formula1>
    </dataValidation>
    <dataValidation type="list" errorStyle="warning" allowBlank="1" showInputMessage="1" showErrorMessage="1" sqref="D8:F8 D79:F79" xr:uid="{00000000-0002-0000-0000-000003000000}">
      <formula1>"9X5,9X15,16X16,24X16, 18X18"</formula1>
    </dataValidation>
    <dataValidation type="list" errorStyle="warning" allowBlank="1" showInputMessage="1" showErrorMessage="1" sqref="D9:F9 D80:F80" xr:uid="{00000000-0002-0000-0000-000004000000}">
      <formula1>"20,34,46,66"</formula1>
    </dataValidation>
    <dataValidation type="list" allowBlank="1" showInputMessage="1" showErrorMessage="1" sqref="D12:F12 D83:F83" xr:uid="{00000000-0002-0000-0000-000005000000}">
      <formula1>"FULL MATRIX,LINE MATRIX"</formula1>
    </dataValidation>
    <dataValidation type="list" allowBlank="1" showInputMessage="1" showErrorMessage="1" sqref="D7:F7 D78:F78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errorStyle="warning" allowBlank="1" showInputMessage="1" showErrorMessage="1" sqref="B102:C102" xr:uid="{00000000-0002-0000-0000-000008000000}">
      <formula1>"--,DOOR SWITCH 2 (TC),'"</formula1>
    </dataValidation>
    <dataValidation type="list" allowBlank="1" showInputMessage="1" showErrorMessage="1" sqref="D28 D99" xr:uid="{00000000-0002-0000-0000-000009000000}">
      <formula1>"0,2,4"</formula1>
    </dataValidation>
    <dataValidation type="list" allowBlank="1" showInputMessage="1" showErrorMessage="1" sqref="D21 D92" xr:uid="{00000000-0002-0000-0000-00000A000000}">
      <formula1>"0,1"</formula1>
    </dataValidation>
    <dataValidation type="list" allowBlank="1" showInputMessage="1" showErrorMessage="1" sqref="D27 D98" xr:uid="{00000000-0002-0000-0000-00000B000000}">
      <formula1>"YES,NO"</formula1>
    </dataValidation>
    <dataValidation type="list" errorStyle="warning" allowBlank="1" showInputMessage="1" showErrorMessage="1" sqref="D24:D26 D95:D97" xr:uid="{00000000-0002-0000-0000-00000C000000}">
      <formula1>"YES,NO"</formula1>
    </dataValidation>
    <dataValidation type="list" allowBlank="1" showInputMessage="1" showErrorMessage="1" sqref="D103" xr:uid="{00000000-0002-0000-0000-00000D000000}">
      <formula1>"CONTROL EQUIPMENT,ENTIRE DISPLAY,N/A"</formula1>
    </dataValidation>
    <dataValidation type="list" errorStyle="warning" allowBlank="1" showInputMessage="1" showErrorMessage="1" sqref="C103" xr:uid="{00000000-0002-0000-0000-00000E000000}">
      <formula1>"--,ALPHA FXM SERIES,TRIPPLITE,'"</formula1>
    </dataValidation>
    <dataValidation type="list" errorStyle="warning" allowBlank="1" showInputMessage="1" showErrorMessage="1" sqref="B103" xr:uid="{00000000-0002-0000-0000-00000F000000}">
      <formula1>"--,UPS,'"</formula1>
    </dataValidation>
    <dataValidation type="list" allowBlank="1" showInputMessage="1" showErrorMessage="1" sqref="B104" xr:uid="{00000000-0002-0000-0000-000010000000}">
      <formula1>"MINI DC I/O 1,'"</formula1>
    </dataValidation>
    <dataValidation type="list" allowBlank="1" showInputMessage="1" showErrorMessage="1" sqref="B105:C105" xr:uid="{00000000-0002-0000-0000-000011000000}">
      <formula1>"MINI DC I/O 2,'"</formula1>
    </dataValidation>
    <dataValidation type="list" allowBlank="1" showInputMessage="1" showErrorMessage="1" sqref="B106:C106" xr:uid="{00000000-0002-0000-0000-000012000000}">
      <formula1>"MINI DC I/O 3,'"</formula1>
    </dataValidation>
    <dataValidation type="list" allowBlank="1" showInputMessage="1" showErrorMessage="1" sqref="B107:C107" xr:uid="{00000000-0002-0000-0000-000013000000}">
      <formula1>"MINI DC I/O 4,'"</formula1>
    </dataValidation>
    <dataValidation type="list" allowBlank="1" showInputMessage="1" showErrorMessage="1" sqref="B108:C108 B37:C37" xr:uid="{00000000-0002-0000-0000-000014000000}">
      <formula1>"MINI DC I/O 5,'"</formula1>
    </dataValidation>
    <dataValidation type="list" allowBlank="1" showInputMessage="1" showErrorMessage="1" sqref="B109:C109 B38:C38" xr:uid="{00000000-0002-0000-0000-000015000000}">
      <formula1>"MINI DC I/O 6,'"</formula1>
    </dataValidation>
    <dataValidation type="list" errorStyle="warning" allowBlank="1" showInputMessage="1" showErrorMessage="1" sqref="D23 D94" xr:uid="{00000000-0002-0000-0000-000016000000}">
      <formula1>"NO,1,2,3,4,5,6,7,8,9,10"</formula1>
    </dataValidation>
    <dataValidation type="list" allowBlank="1" showInputMessage="1" showErrorMessage="1" sqref="D22 D93" xr:uid="{00000000-0002-0000-0000-000017000000}">
      <formula1>"1,2,3,4,5,6,7,8,9,10"</formula1>
    </dataValidation>
    <dataValidation type="list" errorStyle="warning" allowBlank="1" showInputMessage="1" showErrorMessage="1" sqref="D20 D91" xr:uid="{00000000-0002-0000-0000-000018000000}">
      <formula1>"1,2,3,4,5,6,7,8"</formula1>
    </dataValidation>
    <dataValidation type="list" errorStyle="warning" allowBlank="1" showInputMessage="1" showErrorMessage="1" sqref="D29 D100" xr:uid="{00000000-0002-0000-0000-000019000000}">
      <formula1>"1,2"</formula1>
    </dataValidation>
    <dataValidation type="list" allowBlank="1" showInputMessage="1" showErrorMessage="1" sqref="B32" xr:uid="{00000000-0002-0000-0000-00001A000000}">
      <formula1>"UPS,'"</formula1>
    </dataValidation>
    <dataValidation type="list" allowBlank="1" showInputMessage="1" showErrorMessage="1" sqref="B31:C31" xr:uid="{00000000-0002-0000-0000-00001B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DD3672728</DocNumber>
    <_dlc_DocId xmlns="b479dd50-8d7e-4b78-9fb1-00cf65781f6b">75D2Y5VYC55K-1220653723-33006</_dlc_DocId>
    <_dlc_DocIdUrl xmlns="b479dd50-8d7e-4b78-9fb1-00cf65781f6b">
      <Url>https://daktronics.sharepoint.com/sites/docs-engineering/_layouts/15/DocIdRedir.aspx?ID=75D2Y5VYC55K-1220653723-33006</Url>
      <Description>75D2Y5VYC55K-1220653723-33006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5D1C9D-E14D-4B35-B16F-FAF8FD2B3BDE}"/>
</file>

<file path=customXml/itemProps2.xml><?xml version="1.0" encoding="utf-8"?>
<ds:datastoreItem xmlns:ds="http://schemas.openxmlformats.org/officeDocument/2006/customXml" ds:itemID="{5976A43B-BFB6-41C5-A2B4-9C5ACE30E477}"/>
</file>

<file path=customXml/itemProps3.xml><?xml version="1.0" encoding="utf-8"?>
<ds:datastoreItem xmlns:ds="http://schemas.openxmlformats.org/officeDocument/2006/customXml" ds:itemID="{1819197C-35CD-478C-B268-6066A899AC4C}"/>
</file>

<file path=customXml/itemProps4.xml><?xml version="1.0" encoding="utf-8"?>
<ds:datastoreItem xmlns:ds="http://schemas.openxmlformats.org/officeDocument/2006/customXml" ds:itemID="{2E47ED18-0C81-4911-B47F-04262CFCA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VM-1020-24X32-20-RGB @1, VM-1020-24X32-20-RGB @2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2024-10-01T17:46:09Z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28ff6db9-b94b-4ac9-9047-e2854ee70123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