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962\Drawings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23" i="1"/>
  <c r="F122" i="1"/>
  <c r="F121" i="1"/>
  <c r="F120" i="1"/>
  <c r="E120" i="1"/>
  <c r="D120" i="1"/>
  <c r="F82" i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1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<sst xmlns="http://schemas.openxmlformats.org/spreadsheetml/2006/main" count="327" uniqueCount="82">
  <si>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</si>
  <si>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</si>
  <si>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</si>
  <si>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</si>
  <si>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</si>
  <si>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</si>
  <si>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</si>
  <si>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</si>
  <si>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</si>
  <si>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</si>
  <si>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</si>
  <si>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</si>
  <si>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</si>
  <si>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</si>
  <si>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</si>
  <si>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</si>
  <si>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</si>
  <si>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</si>
  <si>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</si>
  <si>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</si>
  <si>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</si>
  <si>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</si>
  <si>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</si>
  <si>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</si>
  <si>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</si>
  <si>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</si>
  <si>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</si>
  <si>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</si>
  <si>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</si>
  <si>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</si>
  <si>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</si>
  <si>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</si>
  <si>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</si>
  <si>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</si>
  <si>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</si>
  <si>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</si>
  <si>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</si>
  <si>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</si>
  <si>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</si>
  <si>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</si>
  <si>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</si>
  <si>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</si>
  <si>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</si>
  <si>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</si>
  <si>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</si>
  <si>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</si>
  <si>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</si>
  <si>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</si>
  <si>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</si>
  <si>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</si>
  <si>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</si>
  <si>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</si>
  <si>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DD3796505</t>
  </si>
  <si>
    <t>C25962 Michigan DOT, Site Config, VM-1020-7X15-46-A @3</t>
  </si>
  <si>
    <t>MONOCHROME</t>
  </si>
  <si>
    <t>7X5</t>
  </si>
  <si>
    <t>C25962 Michigan DOT, Site Config, VM-1020-7X15-46-A @2</t>
  </si>
  <si>
    <t>1 &amp; 2</t>
  </si>
  <si>
    <t>1, 2, &amp; 3</t>
  </si>
  <si>
    <t>C25962 Michigan DOT, Site Config, VM-1020-7X15-46-A @1</t>
  </si>
  <si>
    <t>Final Assembly, VM-10*0, with Lanyard</t>
  </si>
  <si>
    <t>Drawing-0811600</t>
  </si>
  <si>
    <t>Schematic, Power and Signal, VM-1020-7x15-XX-X</t>
  </si>
  <si>
    <t>Drawing-0852677</t>
  </si>
  <si>
    <t>Shop Drawing, VM-1***-*-7x15-46-*</t>
  </si>
  <si>
    <t>Drawing-0863971</t>
  </si>
  <si>
    <t>Schematic, VM-1020, Traffic Cabinet by Others, with PS, 120 VAC</t>
  </si>
  <si>
    <t>Drawing-3005309</t>
  </si>
  <si>
    <t>Schematic, Signal, Traffic Cabinet by Others, VFC, Two Power Supplies</t>
  </si>
  <si>
    <t>Drawing-3530144</t>
  </si>
  <si>
    <t>Schematic, DC Power, Power and Control Enclosure</t>
  </si>
  <si>
    <t>Drawing-3601453</t>
  </si>
  <si>
    <t>Site Riser, LED Panel Interconnect, 7x10-7x25, VCB</t>
  </si>
  <si>
    <t>Drawing-3605408</t>
  </si>
  <si>
    <t>Schematic, VCB Box VM-1020</t>
  </si>
  <si>
    <t>Drawing-3174574</t>
  </si>
  <si>
    <t>Final Assembly, VCB Enclosure</t>
  </si>
  <si>
    <t>Drawing-3176376</t>
  </si>
  <si>
    <t>Shop Drawing, VCB Enclosure</t>
  </si>
  <si>
    <t>Drawing-3176377</t>
  </si>
  <si>
    <t>Layout, Traffic Cabinet, VM 20 mm, Power and Control Equipment</t>
  </si>
  <si>
    <t>Drawing-3341167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</si>
</sst>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2"/>
  <sheetViews>
    <sheetView tabSelected="1" workbookViewId="0">
      <selection activeCell="E144" sqref="E14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52</v>
      </c>
      <c r="D1" s="47" t="s">
        <v>53</v>
      </c>
      <c r="E1" s="47"/>
      <c r="F1" s="47"/>
      <c r="G1" t="s">
        <v>51</v>
      </c>
    </row>
    <row r="2" spans="2:7" x14ac:dyDescent="0.3">
      <c r="B2" s="50" t="s">
        <v>0</v>
      </c>
      <c r="C2" s="51"/>
      <c r="D2" s="51"/>
      <c r="E2" s="51"/>
      <c r="F2" s="51"/>
      <c r="G2" s="48" t="s">
        <v>41</v>
      </c>
    </row>
    <row r="3" spans="2:7" ht="15" thickBot="1" x14ac:dyDescent="0.35">
      <c r="B3" s="46" t="s">
        <v>1</v>
      </c>
      <c r="C3" s="47"/>
      <c r="D3" s="34" t="s">
        <v>2</v>
      </c>
      <c r="E3" s="35"/>
      <c r="F3" s="35"/>
      <c r="G3" s="49"/>
    </row>
    <row r="4" spans="2:7" x14ac:dyDescent="0.3">
      <c r="B4" s="80" t="s">
        <v>3</v>
      </c>
      <c r="C4" s="81"/>
      <c r="D4" s="82" t="s">
        <v>46</v>
      </c>
      <c r="E4" s="82"/>
      <c r="F4" s="82"/>
      <c r="G4" s="53" t="s">
        <v>58</v>
      </c>
    </row>
    <row r="5" spans="2:7" x14ac:dyDescent="0.3">
      <c r="B5" s="58" t="s">
        <v>4</v>
      </c>
      <c r="C5" s="59"/>
      <c r="D5" s="36" t="s">
        <v>14</v>
      </c>
      <c r="E5" s="36"/>
      <c r="F5" s="36"/>
      <c r="G5" s="41"/>
    </row>
    <row r="6" spans="2:7" x14ac:dyDescent="0.3">
      <c r="B6" s="79" t="s">
        <v>5</v>
      </c>
      <c r="C6" s="22" t="s">
        <v>6</v>
      </c>
      <c r="D6" s="36" t="s">
        <v>54</v>
      </c>
      <c r="E6" s="36"/>
      <c r="F6" s="36"/>
      <c r="G6" s="41"/>
    </row>
    <row r="7" spans="2:7" x14ac:dyDescent="0.3">
      <c r="B7" s="79"/>
      <c r="C7" s="22" t="s">
        <v>7</v>
      </c>
      <c r="D7" s="36" t="s">
        <v>43</v>
      </c>
      <c r="E7" s="36"/>
      <c r="F7" s="36"/>
      <c r="G7" s="41"/>
    </row>
    <row r="8" spans="2:7" x14ac:dyDescent="0.3">
      <c r="B8" s="79"/>
      <c r="C8" s="22" t="s">
        <v>8</v>
      </c>
      <c r="D8" s="36" t="s">
        <v>55</v>
      </c>
      <c r="E8" s="36"/>
      <c r="F8" s="36"/>
      <c r="G8" s="41"/>
    </row>
    <row r="9" spans="2:7" x14ac:dyDescent="0.3">
      <c r="B9" s="79"/>
      <c r="C9" s="22" t="s">
        <v>9</v>
      </c>
      <c r="D9" s="65">
        <v>46</v>
      </c>
      <c r="E9" s="65"/>
      <c r="F9" s="65"/>
      <c r="G9" s="41"/>
    </row>
    <row r="10" spans="2:7" x14ac:dyDescent="0.3">
      <c r="B10" s="62" t="s">
        <v>10</v>
      </c>
      <c r="C10" s="36"/>
      <c r="D10" s="65">
        <v>7</v>
      </c>
      <c r="E10" s="65"/>
      <c r="F10" s="65"/>
      <c r="G10" s="41"/>
    </row>
    <row r="11" spans="2:7" x14ac:dyDescent="0.3">
      <c r="B11" s="62" t="s">
        <v>11</v>
      </c>
      <c r="C11" s="36"/>
      <c r="D11" s="65">
        <v>15</v>
      </c>
      <c r="E11" s="65"/>
      <c r="F11" s="65"/>
      <c r="G11" s="41"/>
    </row>
    <row r="12" spans="2:7" x14ac:dyDescent="0.3">
      <c r="B12" s="62" t="s">
        <v>12</v>
      </c>
      <c r="C12" s="36"/>
      <c r="D12" s="36" t="s">
        <v>47</v>
      </c>
      <c r="E12" s="36"/>
      <c r="F12" s="36"/>
      <c r="G12" s="41"/>
    </row>
    <row r="13" spans="2:7" ht="15" thickBot="1" x14ac:dyDescent="0.35">
      <c r="B13" s="63" t="s">
        <v>13</v>
      </c>
      <c r="C13" s="64"/>
      <c r="D13" s="66">
        <v>1</v>
      </c>
      <c r="E13" s="66"/>
      <c r="F13" s="66"/>
      <c r="G13" s="42"/>
    </row>
    <row r="14" spans="2:7" ht="15" thickBot="1" x14ac:dyDescent="0.35"/>
    <row r="15" spans="2:7" x14ac:dyDescent="0.3">
      <c r="B15" s="50" t="s">
        <v>15</v>
      </c>
      <c r="C15" s="51"/>
      <c r="D15" s="51"/>
      <c r="E15" s="51"/>
      <c r="F15" s="52"/>
      <c r="G15" s="37" t="s">
        <v>58</v>
      </c>
    </row>
    <row r="16" spans="2:7" x14ac:dyDescent="0.3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38"/>
    </row>
    <row r="17" spans="2:7" x14ac:dyDescent="0.3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38"/>
    </row>
    <row r="18" spans="2:7" x14ac:dyDescent="0.3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38"/>
    </row>
    <row r="19" spans="2:7" x14ac:dyDescent="0.3">
      <c r="B19" s="58" t="s">
        <v>23</v>
      </c>
      <c r="C19" s="59"/>
      <c r="D19" s="22" t="s">
        <v>48</v>
      </c>
      <c r="E19" s="23" t="s">
        <v>32</v>
      </c>
      <c r="F19" s="23" t="s">
        <v>32</v>
      </c>
      <c r="G19" s="38"/>
    </row>
    <row r="20" spans="2:7" x14ac:dyDescent="0.3">
      <c r="B20" s="58" t="s">
        <v>24</v>
      </c>
      <c r="C20" s="59"/>
      <c r="D20" s="17">
        <v>2</v>
      </c>
      <c r="E20" s="17" t="s">
        <v>32</v>
      </c>
      <c r="F20" s="23" t="s">
        <v>50</v>
      </c>
      <c r="G20" s="38"/>
    </row>
    <row r="21" spans="2:7" x14ac:dyDescent="0.3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38"/>
    </row>
    <row r="22" spans="2:7" x14ac:dyDescent="0.3">
      <c r="B22" s="58" t="s">
        <v>26</v>
      </c>
      <c r="C22" s="59"/>
      <c r="D22" s="17">
        <v>0</v>
      </c>
      <c r="E22" s="25" t="s">
        <v>32</v>
      </c>
      <c r="F22" s="23" t="s">
        <v>32</v>
      </c>
      <c r="G22" s="38"/>
    </row>
    <row r="23" spans="2:7" x14ac:dyDescent="0.3">
      <c r="B23" s="58" t="s">
        <v>27</v>
      </c>
      <c r="C23" s="59"/>
      <c r="D23" s="24" t="s">
        <v>45</v>
      </c>
      <c r="E23" s="17" t="s">
        <v>32</v>
      </c>
      <c r="F23" s="23" t="s">
        <v>32</v>
      </c>
      <c r="G23" s="38"/>
    </row>
    <row r="24" spans="2:7" x14ac:dyDescent="0.3">
      <c r="B24" s="58" t="s">
        <v>28</v>
      </c>
      <c r="C24" s="59"/>
      <c r="D24" s="24" t="s">
        <v>45</v>
      </c>
      <c r="E24" s="17" t="s">
        <v>32</v>
      </c>
      <c r="F24" s="23" t="s">
        <v>32</v>
      </c>
      <c r="G24" s="38"/>
    </row>
    <row r="25" spans="2:7" x14ac:dyDescent="0.3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38"/>
    </row>
    <row r="26" spans="2:7" x14ac:dyDescent="0.3">
      <c r="B26" s="58" t="s">
        <v>29</v>
      </c>
      <c r="C26" s="59"/>
      <c r="D26" s="24" t="s">
        <v>45</v>
      </c>
      <c r="E26" s="17" t="s">
        <v>32</v>
      </c>
      <c r="F26" s="23" t="s">
        <v>32</v>
      </c>
      <c r="G26" s="38"/>
    </row>
    <row r="27" spans="2:7" x14ac:dyDescent="0.3">
      <c r="B27" s="58" t="s">
        <v>30</v>
      </c>
      <c r="C27" s="59"/>
      <c r="D27" s="17">
        <v>0</v>
      </c>
      <c r="E27" s="17" t="s">
        <v>32</v>
      </c>
      <c r="F27" s="23" t="s">
        <v>32</v>
      </c>
      <c r="G27" s="38"/>
    </row>
    <row r="28" spans="2:7" ht="15" thickBot="1" x14ac:dyDescent="0.35">
      <c r="B28" s="60" t="s">
        <v>31</v>
      </c>
      <c r="C28" s="61"/>
      <c r="D28" s="14">
        <v>1</v>
      </c>
      <c r="E28" s="14" t="s">
        <v>32</v>
      </c>
      <c r="F28" s="16" t="s">
        <v>32</v>
      </c>
      <c r="G28" s="39"/>
    </row>
    <row r="29" spans="2:7" x14ac:dyDescent="0.3">
      <c r="B29" s="50" t="s">
        <v>42</v>
      </c>
      <c r="C29" s="51"/>
      <c r="D29" s="51"/>
      <c r="E29" s="51"/>
      <c r="F29" s="52"/>
      <c r="G29" s="40" t="s">
        <v>58</v>
      </c>
    </row>
    <row r="30" spans="2:7" x14ac:dyDescent="0.3">
      <c r="B30" s="75"/>
      <c r="C30" s="76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41"/>
    </row>
    <row r="31" spans="2:7" x14ac:dyDescent="0.3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1"/>
    </row>
    <row r="32" spans="2:7" x14ac:dyDescent="0.3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1"/>
    </row>
    <row r="33" spans="2:7" x14ac:dyDescent="0.3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1"/>
    </row>
    <row r="34" spans="2:7" x14ac:dyDescent="0.3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1"/>
    </row>
    <row r="35" spans="2:7" x14ac:dyDescent="0.3">
      <c r="B35" s="54" t="s">
        <v>44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1"/>
    </row>
    <row r="36" spans="2:7" x14ac:dyDescent="0.3">
      <c r="B36" s="54" t="s">
        <v>44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1"/>
    </row>
    <row r="37" spans="2:7" ht="15" thickBot="1" x14ac:dyDescent="0.35">
      <c r="B37" s="56" t="s">
        <v>44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2"/>
    </row>
    <row r="38" spans="2:7" ht="15" thickBot="1" x14ac:dyDescent="0.35">
      <c r="B38" s="2"/>
      <c r="C38" s="13"/>
      <c r="D38" s="13"/>
      <c r="E38" s="12"/>
      <c r="F38" s="5"/>
      <c r="G38" s="9"/>
    </row>
    <row r="39" spans="2:7" x14ac:dyDescent="0.3">
      <c r="B39" s="67" t="s">
        <v>39</v>
      </c>
      <c r="C39" s="68"/>
      <c r="D39" s="68"/>
      <c r="E39" s="68"/>
      <c r="F39" s="68"/>
      <c r="G39" s="43"/>
    </row>
    <row r="40" spans="2:7" x14ac:dyDescent="0.3">
      <c r="B40" s="72" t="s">
        <v>35</v>
      </c>
      <c r="C40" s="73"/>
      <c r="D40" s="74"/>
      <c r="E40" s="69" t="s">
        <v>40</v>
      </c>
      <c r="F40" s="55"/>
      <c r="G40" s="44"/>
    </row>
    <row r="41" spans="2:7" x14ac:dyDescent="0.3">
      <c r="B41" s="83" t="s">
        <v>36</v>
      </c>
      <c r="C41" s="84"/>
      <c r="D41" s="84"/>
      <c r="E41" s="65" t="s">
        <v>40</v>
      </c>
      <c r="F41" s="65"/>
      <c r="G41" s="44"/>
    </row>
    <row r="42" spans="2:7" x14ac:dyDescent="0.3">
      <c r="B42" s="83" t="s">
        <v>37</v>
      </c>
      <c r="C42" s="84"/>
      <c r="D42" s="84"/>
      <c r="E42" s="65" t="s">
        <v>40</v>
      </c>
      <c r="F42" s="65"/>
      <c r="G42" s="44"/>
    </row>
    <row r="43" spans="2:7" ht="15" thickBot="1" x14ac:dyDescent="0.35">
      <c r="B43" s="85" t="s">
        <v>38</v>
      </c>
      <c r="C43" s="86"/>
      <c r="D43" s="87"/>
      <c r="E43" s="70" t="s">
        <v>40</v>
      </c>
      <c r="F43" s="71"/>
      <c r="G43" s="45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" thickBot="1" x14ac:dyDescent="0.35">
      <c r="B46" t="s">
        <v>52</v>
      </c>
      <c r="D46" s="47" t="s">
        <v>56</v>
      </c>
      <c r="E46" s="47"/>
      <c r="F46" s="47"/>
      <c r="G46" t="s">
        <v>51</v>
      </c>
    </row>
    <row r="47" spans="2:7" x14ac:dyDescent="0.3">
      <c r="B47" s="50" t="s">
        <v>0</v>
      </c>
      <c r="C47" s="51"/>
      <c r="D47" s="51"/>
      <c r="E47" s="51"/>
      <c r="F47" s="51"/>
      <c r="G47" s="48" t="s">
        <v>41</v>
      </c>
    </row>
    <row r="48" spans="2:7" ht="15" thickBot="1" x14ac:dyDescent="0.35">
      <c r="B48" s="46" t="s">
        <v>1</v>
      </c>
      <c r="C48" s="47"/>
      <c r="D48" s="34" t="s">
        <v>2</v>
      </c>
      <c r="E48" s="35"/>
      <c r="F48" s="35"/>
      <c r="G48" s="49"/>
    </row>
    <row r="49" spans="2:7" x14ac:dyDescent="0.3">
      <c r="B49" s="80" t="s">
        <v>3</v>
      </c>
      <c r="C49" s="81"/>
      <c r="D49" s="82" t="s">
        <v>46</v>
      </c>
      <c r="E49" s="82"/>
      <c r="F49" s="82"/>
      <c r="G49" s="53" t="s">
        <v>57</v>
      </c>
    </row>
    <row r="50" spans="2:7" x14ac:dyDescent="0.3">
      <c r="B50" s="58" t="s">
        <v>4</v>
      </c>
      <c r="C50" s="59"/>
      <c r="D50" s="36" t="s">
        <v>14</v>
      </c>
      <c r="E50" s="36"/>
      <c r="F50" s="36"/>
      <c r="G50" s="41"/>
    </row>
    <row r="51" spans="2:7" x14ac:dyDescent="0.3">
      <c r="B51" s="79" t="s">
        <v>5</v>
      </c>
      <c r="C51" s="22" t="s">
        <v>6</v>
      </c>
      <c r="D51" s="36" t="s">
        <v>54</v>
      </c>
      <c r="E51" s="36"/>
      <c r="F51" s="36"/>
      <c r="G51" s="41"/>
    </row>
    <row r="52" spans="2:7" x14ac:dyDescent="0.3">
      <c r="B52" s="79"/>
      <c r="C52" s="22" t="s">
        <v>7</v>
      </c>
      <c r="D52" s="36" t="s">
        <v>43</v>
      </c>
      <c r="E52" s="36"/>
      <c r="F52" s="36"/>
      <c r="G52" s="41"/>
    </row>
    <row r="53" spans="2:7" x14ac:dyDescent="0.3">
      <c r="B53" s="79"/>
      <c r="C53" s="22" t="s">
        <v>8</v>
      </c>
      <c r="D53" s="36" t="s">
        <v>55</v>
      </c>
      <c r="E53" s="36"/>
      <c r="F53" s="36"/>
      <c r="G53" s="41"/>
    </row>
    <row r="54" spans="2:7" x14ac:dyDescent="0.3">
      <c r="B54" s="79"/>
      <c r="C54" s="22" t="s">
        <v>9</v>
      </c>
      <c r="D54" s="65">
        <v>46</v>
      </c>
      <c r="E54" s="65"/>
      <c r="F54" s="65"/>
      <c r="G54" s="41"/>
    </row>
    <row r="55" spans="2:7" x14ac:dyDescent="0.3">
      <c r="B55" s="62" t="s">
        <v>10</v>
      </c>
      <c r="C55" s="36"/>
      <c r="D55" s="65">
        <v>7</v>
      </c>
      <c r="E55" s="65"/>
      <c r="F55" s="65"/>
      <c r="G55" s="41"/>
    </row>
    <row r="56" spans="2:7" x14ac:dyDescent="0.3">
      <c r="B56" s="62" t="s">
        <v>11</v>
      </c>
      <c r="C56" s="36"/>
      <c r="D56" s="65">
        <v>15</v>
      </c>
      <c r="E56" s="65"/>
      <c r="F56" s="65"/>
      <c r="G56" s="41"/>
    </row>
    <row r="57" spans="2:7" x14ac:dyDescent="0.3">
      <c r="B57" s="62" t="s">
        <v>12</v>
      </c>
      <c r="C57" s="36"/>
      <c r="D57" s="36" t="s">
        <v>47</v>
      </c>
      <c r="E57" s="36"/>
      <c r="F57" s="36"/>
      <c r="G57" s="41"/>
    </row>
    <row r="58" spans="2:7" ht="15" thickBot="1" x14ac:dyDescent="0.35">
      <c r="B58" s="63" t="s">
        <v>13</v>
      </c>
      <c r="C58" s="64"/>
      <c r="D58" s="66">
        <v>1</v>
      </c>
      <c r="E58" s="66"/>
      <c r="F58" s="66"/>
      <c r="G58" s="42"/>
    </row>
    <row r="59" spans="2:7" ht="15" thickBot="1" x14ac:dyDescent="0.35"/>
    <row r="60" spans="2:7" x14ac:dyDescent="0.3">
      <c r="B60" s="50" t="s">
        <v>15</v>
      </c>
      <c r="C60" s="51"/>
      <c r="D60" s="51"/>
      <c r="E60" s="51"/>
      <c r="F60" s="52"/>
      <c r="G60" s="37" t="s">
        <v>57</v>
      </c>
    </row>
    <row r="61" spans="2:7" x14ac:dyDescent="0.3">
      <c r="B61" s="77" t="s">
        <v>1</v>
      </c>
      <c r="C61" s="78"/>
      <c r="D61" s="15" t="s">
        <v>2</v>
      </c>
      <c r="E61" s="15" t="s">
        <v>16</v>
      </c>
      <c r="F61" s="15" t="s">
        <v>17</v>
      </c>
      <c r="G61" s="38"/>
    </row>
    <row r="62" spans="2:7" x14ac:dyDescent="0.3">
      <c r="B62" s="58" t="s">
        <v>18</v>
      </c>
      <c r="C62" s="59"/>
      <c r="D62" s="22" t="s">
        <v>21</v>
      </c>
      <c r="E62" s="22" t="s">
        <v>19</v>
      </c>
      <c r="F62" s="22" t="s">
        <v>20</v>
      </c>
      <c r="G62" s="38"/>
    </row>
    <row r="63" spans="2:7" x14ac:dyDescent="0.3">
      <c r="B63" s="58" t="s">
        <v>22</v>
      </c>
      <c r="C63" s="59"/>
      <c r="D63" s="22" t="s">
        <v>5</v>
      </c>
      <c r="E63" s="22" t="s">
        <v>19</v>
      </c>
      <c r="F63" s="22" t="s">
        <v>20</v>
      </c>
      <c r="G63" s="38"/>
    </row>
    <row r="64" spans="2:7" x14ac:dyDescent="0.3">
      <c r="B64" s="58" t="s">
        <v>23</v>
      </c>
      <c r="C64" s="59"/>
      <c r="D64" s="22" t="s">
        <v>48</v>
      </c>
      <c r="E64" s="23" t="s">
        <v>32</v>
      </c>
      <c r="F64" s="23" t="s">
        <v>32</v>
      </c>
      <c r="G64" s="38"/>
    </row>
    <row r="65" spans="2:7" x14ac:dyDescent="0.3">
      <c r="B65" s="58" t="s">
        <v>24</v>
      </c>
      <c r="C65" s="59"/>
      <c r="D65" s="32">
        <v>2</v>
      </c>
      <c r="E65" s="32" t="s">
        <v>32</v>
      </c>
      <c r="F65" s="23" t="s">
        <v>50</v>
      </c>
      <c r="G65" s="38"/>
    </row>
    <row r="66" spans="2:7" x14ac:dyDescent="0.3">
      <c r="B66" s="58" t="s">
        <v>25</v>
      </c>
      <c r="C66" s="59"/>
      <c r="D66" s="32">
        <v>1</v>
      </c>
      <c r="E66" s="32" t="s">
        <v>32</v>
      </c>
      <c r="F66" s="23" t="s">
        <v>32</v>
      </c>
      <c r="G66" s="38"/>
    </row>
    <row r="67" spans="2:7" x14ac:dyDescent="0.3">
      <c r="B67" s="58" t="s">
        <v>26</v>
      </c>
      <c r="C67" s="59"/>
      <c r="D67" s="32">
        <v>0</v>
      </c>
      <c r="E67" s="32" t="s">
        <v>32</v>
      </c>
      <c r="F67" s="23" t="s">
        <v>32</v>
      </c>
      <c r="G67" s="38"/>
    </row>
    <row r="68" spans="2:7" x14ac:dyDescent="0.3">
      <c r="B68" s="58" t="s">
        <v>27</v>
      </c>
      <c r="C68" s="59"/>
      <c r="D68" s="33" t="s">
        <v>45</v>
      </c>
      <c r="E68" s="32" t="s">
        <v>32</v>
      </c>
      <c r="F68" s="23" t="s">
        <v>32</v>
      </c>
      <c r="G68" s="38"/>
    </row>
    <row r="69" spans="2:7" x14ac:dyDescent="0.3">
      <c r="B69" s="58" t="s">
        <v>28</v>
      </c>
      <c r="C69" s="59"/>
      <c r="D69" s="33" t="s">
        <v>45</v>
      </c>
      <c r="E69" s="32" t="s">
        <v>32</v>
      </c>
      <c r="F69" s="23" t="s">
        <v>32</v>
      </c>
      <c r="G69" s="38"/>
    </row>
    <row r="70" spans="2:7" x14ac:dyDescent="0.3">
      <c r="B70" s="30" t="s">
        <v>49</v>
      </c>
      <c r="C70" s="31"/>
      <c r="D70" s="33" t="s">
        <v>45</v>
      </c>
      <c r="E70" s="32" t="s">
        <v>32</v>
      </c>
      <c r="F70" s="23" t="s">
        <v>32</v>
      </c>
      <c r="G70" s="38"/>
    </row>
    <row r="71" spans="2:7" x14ac:dyDescent="0.3">
      <c r="B71" s="58" t="s">
        <v>29</v>
      </c>
      <c r="C71" s="59"/>
      <c r="D71" s="33" t="s">
        <v>45</v>
      </c>
      <c r="E71" s="32" t="s">
        <v>32</v>
      </c>
      <c r="F71" s="23" t="s">
        <v>32</v>
      </c>
      <c r="G71" s="38"/>
    </row>
    <row r="72" spans="2:7" x14ac:dyDescent="0.3">
      <c r="B72" s="58" t="s">
        <v>30</v>
      </c>
      <c r="C72" s="59"/>
      <c r="D72" s="32">
        <v>0</v>
      </c>
      <c r="E72" s="32" t="s">
        <v>32</v>
      </c>
      <c r="F72" s="23" t="s">
        <v>32</v>
      </c>
      <c r="G72" s="38"/>
    </row>
    <row r="73" spans="2:7" ht="15" thickBot="1" x14ac:dyDescent="0.35">
      <c r="B73" s="60" t="s">
        <v>31</v>
      </c>
      <c r="C73" s="61"/>
      <c r="D73" s="14">
        <v>1</v>
      </c>
      <c r="E73" s="14" t="s">
        <v>32</v>
      </c>
      <c r="F73" s="16" t="s">
        <v>32</v>
      </c>
      <c r="G73" s="39"/>
    </row>
    <row r="74" spans="2:7" x14ac:dyDescent="0.3">
      <c r="B74" s="50" t="s">
        <v>42</v>
      </c>
      <c r="C74" s="51"/>
      <c r="D74" s="51"/>
      <c r="E74" s="51"/>
      <c r="F74" s="52"/>
      <c r="G74" s="40" t="s">
        <v>57</v>
      </c>
    </row>
    <row r="75" spans="2:7" x14ac:dyDescent="0.3">
      <c r="B75" s="75"/>
      <c r="C75" s="76"/>
      <c r="D75" s="32" t="str">
        <f>IF(B75="DOOR SWITCH 2 (TC)",1,"N/A")</f>
        <v>N/A</v>
      </c>
      <c r="E75" s="32" t="str">
        <f>IF(B75="DOOR SWITCH 2 (TC)",1,"N/A")</f>
        <v>N/A</v>
      </c>
      <c r="F75" s="18" t="str">
        <f>IF(B75="DOOR SWITCH 2 (TC)","VIP 1","N/A")</f>
        <v>N/A</v>
      </c>
      <c r="G75" s="41"/>
    </row>
    <row r="76" spans="2:7" x14ac:dyDescent="0.3">
      <c r="B76" s="20"/>
      <c r="C76" s="19"/>
      <c r="D76" s="32" t="s">
        <v>40</v>
      </c>
      <c r="E76" s="32" t="s">
        <v>32</v>
      </c>
      <c r="F76" s="18" t="str">
        <f>IF(B76="UPS","AUXILARY","N/A")</f>
        <v>N/A</v>
      </c>
      <c r="G76" s="41"/>
    </row>
    <row r="77" spans="2:7" x14ac:dyDescent="0.3">
      <c r="B77" s="54"/>
      <c r="C77" s="55"/>
      <c r="D77" s="32" t="s">
        <v>32</v>
      </c>
      <c r="E77" s="32" t="s">
        <v>32</v>
      </c>
      <c r="F77" s="18" t="str">
        <f>IF(B77="MINI DC I/O 1","ON DISPLAY INTERFACE","N/A")</f>
        <v>N/A</v>
      </c>
      <c r="G77" s="41"/>
    </row>
    <row r="78" spans="2:7" x14ac:dyDescent="0.3">
      <c r="B78" s="54"/>
      <c r="C78" s="55"/>
      <c r="D78" s="32" t="s">
        <v>32</v>
      </c>
      <c r="E78" s="32" t="s">
        <v>32</v>
      </c>
      <c r="F78" s="18" t="str">
        <f>IF(B78="MINI DC I/O 2","ON DISPLAY INTERFACE","N/A")</f>
        <v>N/A</v>
      </c>
      <c r="G78" s="41"/>
    </row>
    <row r="79" spans="2:7" x14ac:dyDescent="0.3">
      <c r="B79" s="54"/>
      <c r="C79" s="55"/>
      <c r="D79" s="32" t="s">
        <v>32</v>
      </c>
      <c r="E79" s="32" t="s">
        <v>32</v>
      </c>
      <c r="F79" s="18" t="str">
        <f>IF(B79="MINI DC I/O 3","ON DISPLAY INTERFACE","N/A")</f>
        <v>N/A</v>
      </c>
      <c r="G79" s="41"/>
    </row>
    <row r="80" spans="2:7" x14ac:dyDescent="0.3">
      <c r="B80" s="54" t="s">
        <v>44</v>
      </c>
      <c r="C80" s="55"/>
      <c r="D80" s="32" t="s">
        <v>32</v>
      </c>
      <c r="E80" s="32" t="s">
        <v>32</v>
      </c>
      <c r="F80" s="18" t="str">
        <f>IF(B80="MINI DC I/O 4","ON DISPLAY INTERFACE","N/A")</f>
        <v>N/A</v>
      </c>
      <c r="G80" s="41"/>
    </row>
    <row r="81" spans="2:7" x14ac:dyDescent="0.3">
      <c r="B81" s="54" t="s">
        <v>44</v>
      </c>
      <c r="C81" s="55"/>
      <c r="D81" s="32" t="s">
        <v>32</v>
      </c>
      <c r="E81" s="32" t="s">
        <v>32</v>
      </c>
      <c r="F81" s="18" t="str">
        <f>IF(B81="MINI DC I/O 5","ON DISPLAY INTERFACE","N/A")</f>
        <v>N/A</v>
      </c>
      <c r="G81" s="41"/>
    </row>
    <row r="82" spans="2:7" ht="15" thickBot="1" x14ac:dyDescent="0.35">
      <c r="B82" s="56" t="s">
        <v>44</v>
      </c>
      <c r="C82" s="57"/>
      <c r="D82" s="14" t="s">
        <v>32</v>
      </c>
      <c r="E82" s="14" t="s">
        <v>32</v>
      </c>
      <c r="F82" s="21" t="str">
        <f>IF(B82="MINI DC I/O 6","ON DISPLAY INTERFACE","N/A")</f>
        <v>N/A</v>
      </c>
      <c r="G82" s="42"/>
    </row>
    <row r="83" spans="2:7" ht="15" thickBot="1" x14ac:dyDescent="0.35">
      <c r="B83" s="2"/>
      <c r="C83" s="13"/>
      <c r="D83" s="13"/>
      <c r="E83" s="12"/>
      <c r="F83" s="5"/>
      <c r="G83" s="9"/>
    </row>
    <row r="84" spans="2:7" x14ac:dyDescent="0.3">
      <c r="B84" s="67" t="s">
        <v>39</v>
      </c>
      <c r="C84" s="68"/>
      <c r="D84" s="68"/>
      <c r="E84" s="68"/>
      <c r="F84" s="68"/>
      <c r="G84" s="43"/>
    </row>
    <row r="85" spans="2:7" x14ac:dyDescent="0.3">
      <c r="B85" s="72" t="s">
        <v>35</v>
      </c>
      <c r="C85" s="73"/>
      <c r="D85" s="74"/>
      <c r="E85" s="69" t="s">
        <v>40</v>
      </c>
      <c r="F85" s="55"/>
      <c r="G85" s="44"/>
    </row>
    <row r="86" spans="2:7" x14ac:dyDescent="0.3">
      <c r="B86" s="83" t="s">
        <v>36</v>
      </c>
      <c r="C86" s="84"/>
      <c r="D86" s="84"/>
      <c r="E86" s="65" t="s">
        <v>40</v>
      </c>
      <c r="F86" s="65"/>
      <c r="G86" s="44"/>
    </row>
    <row r="87" spans="2:7" x14ac:dyDescent="0.3">
      <c r="B87" s="83" t="s">
        <v>37</v>
      </c>
      <c r="C87" s="84"/>
      <c r="D87" s="84"/>
      <c r="E87" s="65" t="s">
        <v>40</v>
      </c>
      <c r="F87" s="65"/>
      <c r="G87" s="44"/>
    </row>
    <row r="88" spans="2:7" ht="15" thickBot="1" x14ac:dyDescent="0.35">
      <c r="B88" s="85" t="s">
        <v>38</v>
      </c>
      <c r="C88" s="86"/>
      <c r="D88" s="87"/>
      <c r="E88" s="70" t="s">
        <v>40</v>
      </c>
      <c r="F88" s="71"/>
      <c r="G88" s="45"/>
    </row>
    <row r="89" spans="2:7" x14ac:dyDescent="0.3">
      <c r="B89" s="2"/>
      <c r="C89" s="13"/>
      <c r="D89" s="13"/>
      <c r="E89" s="12"/>
      <c r="F89" s="5"/>
      <c r="G89" s="9"/>
    </row>
    <row r="90" spans="2:7" x14ac:dyDescent="0.3">
      <c r="B90" s="2"/>
      <c r="C90" s="13"/>
      <c r="D90" s="13"/>
      <c r="E90" s="12"/>
      <c r="F90" s="5"/>
      <c r="G90" s="9"/>
    </row>
    <row r="91" spans="2:7" ht="15" thickBot="1" x14ac:dyDescent="0.35">
      <c r="B91" t="s">
        <v>52</v>
      </c>
      <c r="D91" s="47" t="s">
        <v>59</v>
      </c>
      <c r="E91" s="47"/>
      <c r="F91" s="47"/>
      <c r="G91" t="s">
        <v>51</v>
      </c>
    </row>
    <row r="92" spans="2:7" x14ac:dyDescent="0.3">
      <c r="B92" s="50" t="s">
        <v>0</v>
      </c>
      <c r="C92" s="51"/>
      <c r="D92" s="51"/>
      <c r="E92" s="51"/>
      <c r="F92" s="51"/>
      <c r="G92" s="48" t="s">
        <v>41</v>
      </c>
    </row>
    <row r="93" spans="2:7" ht="15" thickBot="1" x14ac:dyDescent="0.35">
      <c r="B93" s="46" t="s">
        <v>1</v>
      </c>
      <c r="C93" s="47"/>
      <c r="D93" s="34" t="s">
        <v>2</v>
      </c>
      <c r="E93" s="35"/>
      <c r="F93" s="35"/>
      <c r="G93" s="49"/>
    </row>
    <row r="94" spans="2:7" x14ac:dyDescent="0.3">
      <c r="B94" s="80" t="s">
        <v>3</v>
      </c>
      <c r="C94" s="81"/>
      <c r="D94" s="82" t="s">
        <v>46</v>
      </c>
      <c r="E94" s="82"/>
      <c r="F94" s="82"/>
      <c r="G94" s="53">
        <v>1</v>
      </c>
    </row>
    <row r="95" spans="2:7" x14ac:dyDescent="0.3">
      <c r="B95" s="58" t="s">
        <v>4</v>
      </c>
      <c r="C95" s="59"/>
      <c r="D95" s="36" t="s">
        <v>14</v>
      </c>
      <c r="E95" s="36"/>
      <c r="F95" s="36"/>
      <c r="G95" s="41"/>
    </row>
    <row r="96" spans="2:7" x14ac:dyDescent="0.3">
      <c r="B96" s="79" t="s">
        <v>5</v>
      </c>
      <c r="C96" s="22" t="s">
        <v>6</v>
      </c>
      <c r="D96" s="36" t="s">
        <v>54</v>
      </c>
      <c r="E96" s="36"/>
      <c r="F96" s="36"/>
      <c r="G96" s="41"/>
    </row>
    <row r="97" spans="2:7" x14ac:dyDescent="0.3">
      <c r="B97" s="79"/>
      <c r="C97" s="22" t="s">
        <v>7</v>
      </c>
      <c r="D97" s="36" t="s">
        <v>43</v>
      </c>
      <c r="E97" s="36"/>
      <c r="F97" s="36"/>
      <c r="G97" s="41"/>
    </row>
    <row r="98" spans="2:7" x14ac:dyDescent="0.3">
      <c r="B98" s="79"/>
      <c r="C98" s="22" t="s">
        <v>8</v>
      </c>
      <c r="D98" s="36" t="s">
        <v>55</v>
      </c>
      <c r="E98" s="36"/>
      <c r="F98" s="36"/>
      <c r="G98" s="41"/>
    </row>
    <row r="99" spans="2:7" x14ac:dyDescent="0.3">
      <c r="B99" s="79"/>
      <c r="C99" s="22" t="s">
        <v>9</v>
      </c>
      <c r="D99" s="65">
        <v>46</v>
      </c>
      <c r="E99" s="65"/>
      <c r="F99" s="65"/>
      <c r="G99" s="41"/>
    </row>
    <row r="100" spans="2:7" x14ac:dyDescent="0.3">
      <c r="B100" s="62" t="s">
        <v>10</v>
      </c>
      <c r="C100" s="36"/>
      <c r="D100" s="65">
        <v>7</v>
      </c>
      <c r="E100" s="65"/>
      <c r="F100" s="65"/>
      <c r="G100" s="41"/>
    </row>
    <row r="101" spans="2:7" x14ac:dyDescent="0.3">
      <c r="B101" s="62" t="s">
        <v>11</v>
      </c>
      <c r="C101" s="36"/>
      <c r="D101" s="65">
        <v>15</v>
      </c>
      <c r="E101" s="65"/>
      <c r="F101" s="65"/>
      <c r="G101" s="41"/>
    </row>
    <row r="102" spans="2:7" x14ac:dyDescent="0.3">
      <c r="B102" s="62" t="s">
        <v>12</v>
      </c>
      <c r="C102" s="36"/>
      <c r="D102" s="36" t="s">
        <v>47</v>
      </c>
      <c r="E102" s="36"/>
      <c r="F102" s="36"/>
      <c r="G102" s="41"/>
    </row>
    <row r="103" spans="2:7" ht="15" thickBot="1" x14ac:dyDescent="0.35">
      <c r="B103" s="63" t="s">
        <v>13</v>
      </c>
      <c r="C103" s="64"/>
      <c r="D103" s="66">
        <v>1</v>
      </c>
      <c r="E103" s="66"/>
      <c r="F103" s="66"/>
      <c r="G103" s="42"/>
    </row>
    <row r="104" spans="2:7" ht="15" thickBot="1" x14ac:dyDescent="0.35"/>
    <row r="105" spans="2:7" x14ac:dyDescent="0.3">
      <c r="B105" s="50" t="s">
        <v>15</v>
      </c>
      <c r="C105" s="51"/>
      <c r="D105" s="51"/>
      <c r="E105" s="51"/>
      <c r="F105" s="52"/>
      <c r="G105" s="37">
        <v>1</v>
      </c>
    </row>
    <row r="106" spans="2:7" x14ac:dyDescent="0.3">
      <c r="B106" s="77" t="s">
        <v>1</v>
      </c>
      <c r="C106" s="78"/>
      <c r="D106" s="15" t="s">
        <v>2</v>
      </c>
      <c r="E106" s="15" t="s">
        <v>16</v>
      </c>
      <c r="F106" s="15" t="s">
        <v>17</v>
      </c>
      <c r="G106" s="38"/>
    </row>
    <row r="107" spans="2:7" x14ac:dyDescent="0.3">
      <c r="B107" s="58" t="s">
        <v>18</v>
      </c>
      <c r="C107" s="59"/>
      <c r="D107" s="22" t="s">
        <v>21</v>
      </c>
      <c r="E107" s="22" t="s">
        <v>19</v>
      </c>
      <c r="F107" s="22" t="s">
        <v>20</v>
      </c>
      <c r="G107" s="38"/>
    </row>
    <row r="108" spans="2:7" x14ac:dyDescent="0.3">
      <c r="B108" s="58" t="s">
        <v>22</v>
      </c>
      <c r="C108" s="59"/>
      <c r="D108" s="22" t="s">
        <v>5</v>
      </c>
      <c r="E108" s="22" t="s">
        <v>19</v>
      </c>
      <c r="F108" s="22" t="s">
        <v>20</v>
      </c>
      <c r="G108" s="38"/>
    </row>
    <row r="109" spans="2:7" x14ac:dyDescent="0.3">
      <c r="B109" s="58" t="s">
        <v>23</v>
      </c>
      <c r="C109" s="59"/>
      <c r="D109" s="22" t="s">
        <v>48</v>
      </c>
      <c r="E109" s="23" t="s">
        <v>32</v>
      </c>
      <c r="F109" s="23" t="s">
        <v>32</v>
      </c>
      <c r="G109" s="38"/>
    </row>
    <row r="110" spans="2:7" x14ac:dyDescent="0.3">
      <c r="B110" s="58" t="s">
        <v>24</v>
      </c>
      <c r="C110" s="59"/>
      <c r="D110" s="32">
        <v>2</v>
      </c>
      <c r="E110" s="32" t="s">
        <v>32</v>
      </c>
      <c r="F110" s="23" t="s">
        <v>50</v>
      </c>
      <c r="G110" s="38"/>
    </row>
    <row r="111" spans="2:7" x14ac:dyDescent="0.3">
      <c r="B111" s="58" t="s">
        <v>25</v>
      </c>
      <c r="C111" s="59"/>
      <c r="D111" s="32">
        <v>1</v>
      </c>
      <c r="E111" s="32" t="s">
        <v>32</v>
      </c>
      <c r="F111" s="23" t="s">
        <v>32</v>
      </c>
      <c r="G111" s="38"/>
    </row>
    <row r="112" spans="2:7" x14ac:dyDescent="0.3">
      <c r="B112" s="58" t="s">
        <v>26</v>
      </c>
      <c r="C112" s="59"/>
      <c r="D112" s="32">
        <v>0</v>
      </c>
      <c r="E112" s="32" t="s">
        <v>32</v>
      </c>
      <c r="F112" s="23" t="s">
        <v>32</v>
      </c>
      <c r="G112" s="38"/>
    </row>
    <row r="113" spans="2:7" x14ac:dyDescent="0.3">
      <c r="B113" s="58" t="s">
        <v>27</v>
      </c>
      <c r="C113" s="59"/>
      <c r="D113" s="33" t="s">
        <v>45</v>
      </c>
      <c r="E113" s="32" t="s">
        <v>32</v>
      </c>
      <c r="F113" s="23" t="s">
        <v>32</v>
      </c>
      <c r="G113" s="38"/>
    </row>
    <row r="114" spans="2:7" x14ac:dyDescent="0.3">
      <c r="B114" s="58" t="s">
        <v>28</v>
      </c>
      <c r="C114" s="59"/>
      <c r="D114" s="33" t="s">
        <v>45</v>
      </c>
      <c r="E114" s="32" t="s">
        <v>32</v>
      </c>
      <c r="F114" s="23" t="s">
        <v>32</v>
      </c>
      <c r="G114" s="38"/>
    </row>
    <row r="115" spans="2:7" x14ac:dyDescent="0.3">
      <c r="B115" s="30" t="s">
        <v>49</v>
      </c>
      <c r="C115" s="31"/>
      <c r="D115" s="33" t="s">
        <v>45</v>
      </c>
      <c r="E115" s="32" t="s">
        <v>32</v>
      </c>
      <c r="F115" s="23" t="s">
        <v>32</v>
      </c>
      <c r="G115" s="38"/>
    </row>
    <row r="116" spans="2:7" x14ac:dyDescent="0.3">
      <c r="B116" s="58" t="s">
        <v>29</v>
      </c>
      <c r="C116" s="59"/>
      <c r="D116" s="33" t="s">
        <v>45</v>
      </c>
      <c r="E116" s="32" t="s">
        <v>32</v>
      </c>
      <c r="F116" s="23" t="s">
        <v>32</v>
      </c>
      <c r="G116" s="38"/>
    </row>
    <row r="117" spans="2:7" x14ac:dyDescent="0.3">
      <c r="B117" s="58" t="s">
        <v>30</v>
      </c>
      <c r="C117" s="59"/>
      <c r="D117" s="32">
        <v>0</v>
      </c>
      <c r="E117" s="32" t="s">
        <v>32</v>
      </c>
      <c r="F117" s="23" t="s">
        <v>32</v>
      </c>
      <c r="G117" s="38"/>
    </row>
    <row r="118" spans="2:7" ht="15" thickBot="1" x14ac:dyDescent="0.35">
      <c r="B118" s="60" t="s">
        <v>31</v>
      </c>
      <c r="C118" s="61"/>
      <c r="D118" s="14">
        <v>1</v>
      </c>
      <c r="E118" s="14" t="s">
        <v>32</v>
      </c>
      <c r="F118" s="16" t="s">
        <v>32</v>
      </c>
      <c r="G118" s="39"/>
    </row>
    <row r="119" spans="2:7" x14ac:dyDescent="0.3">
      <c r="B119" s="50" t="s">
        <v>42</v>
      </c>
      <c r="C119" s="51"/>
      <c r="D119" s="51"/>
      <c r="E119" s="51"/>
      <c r="F119" s="52"/>
      <c r="G119" s="40">
        <v>1</v>
      </c>
    </row>
    <row r="120" spans="2:7" x14ac:dyDescent="0.3">
      <c r="B120" s="75"/>
      <c r="C120" s="76"/>
      <c r="D120" s="32" t="str">
        <f>IF(B120="DOOR SWITCH 2 (TC)",1,"N/A")</f>
        <v>N/A</v>
      </c>
      <c r="E120" s="32" t="str">
        <f>IF(B120="DOOR SWITCH 2 (TC)",1,"N/A")</f>
        <v>N/A</v>
      </c>
      <c r="F120" s="18" t="str">
        <f>IF(B120="DOOR SWITCH 2 (TC)","VIP 1","N/A")</f>
        <v>N/A</v>
      </c>
      <c r="G120" s="41"/>
    </row>
    <row r="121" spans="2:7" x14ac:dyDescent="0.3">
      <c r="B121" s="20"/>
      <c r="C121" s="19"/>
      <c r="D121" s="32" t="s">
        <v>40</v>
      </c>
      <c r="E121" s="32" t="s">
        <v>32</v>
      </c>
      <c r="F121" s="18" t="str">
        <f>IF(B121="UPS","AUXILARY","N/A")</f>
        <v>N/A</v>
      </c>
      <c r="G121" s="41"/>
    </row>
    <row r="122" spans="2:7" x14ac:dyDescent="0.3">
      <c r="B122" s="54"/>
      <c r="C122" s="55"/>
      <c r="D122" s="32" t="s">
        <v>32</v>
      </c>
      <c r="E122" s="32" t="s">
        <v>32</v>
      </c>
      <c r="F122" s="18" t="str">
        <f>IF(B122="MINI DC I/O 1","ON DISPLAY INTERFACE","N/A")</f>
        <v>N/A</v>
      </c>
      <c r="G122" s="41"/>
    </row>
    <row r="123" spans="2:7" x14ac:dyDescent="0.3">
      <c r="B123" s="54"/>
      <c r="C123" s="55"/>
      <c r="D123" s="32" t="s">
        <v>32</v>
      </c>
      <c r="E123" s="32" t="s">
        <v>32</v>
      </c>
      <c r="F123" s="18" t="str">
        <f>IF(B123="MINI DC I/O 2","ON DISPLAY INTERFACE","N/A")</f>
        <v>N/A</v>
      </c>
      <c r="G123" s="41"/>
    </row>
    <row r="124" spans="2:7" x14ac:dyDescent="0.3">
      <c r="B124" s="54"/>
      <c r="C124" s="55"/>
      <c r="D124" s="32" t="s">
        <v>32</v>
      </c>
      <c r="E124" s="32" t="s">
        <v>32</v>
      </c>
      <c r="F124" s="18" t="str">
        <f>IF(B124="MINI DC I/O 3","ON DISPLAY INTERFACE","N/A")</f>
        <v>N/A</v>
      </c>
      <c r="G124" s="41"/>
    </row>
    <row r="125" spans="2:7" x14ac:dyDescent="0.3">
      <c r="B125" s="54" t="s">
        <v>44</v>
      </c>
      <c r="C125" s="55"/>
      <c r="D125" s="32" t="s">
        <v>32</v>
      </c>
      <c r="E125" s="32" t="s">
        <v>32</v>
      </c>
      <c r="F125" s="18" t="str">
        <f>IF(B125="MINI DC I/O 4","ON DISPLAY INTERFACE","N/A")</f>
        <v>N/A</v>
      </c>
      <c r="G125" s="41"/>
    </row>
    <row r="126" spans="2:7" x14ac:dyDescent="0.3">
      <c r="B126" s="54" t="s">
        <v>44</v>
      </c>
      <c r="C126" s="55"/>
      <c r="D126" s="32" t="s">
        <v>32</v>
      </c>
      <c r="E126" s="32" t="s">
        <v>32</v>
      </c>
      <c r="F126" s="18" t="str">
        <f>IF(B126="MINI DC I/O 5","ON DISPLAY INTERFACE","N/A")</f>
        <v>N/A</v>
      </c>
      <c r="G126" s="41"/>
    </row>
    <row r="127" spans="2:7" ht="15" thickBot="1" x14ac:dyDescent="0.35">
      <c r="B127" s="56" t="s">
        <v>44</v>
      </c>
      <c r="C127" s="57"/>
      <c r="D127" s="14" t="s">
        <v>32</v>
      </c>
      <c r="E127" s="14" t="s">
        <v>32</v>
      </c>
      <c r="F127" s="21" t="str">
        <f>IF(B127="MINI DC I/O 6","ON DISPLAY INTERFACE","N/A")</f>
        <v>N/A</v>
      </c>
      <c r="G127" s="42"/>
    </row>
    <row r="128" spans="2:7" ht="15" thickBot="1" x14ac:dyDescent="0.35">
      <c r="B128" s="2"/>
      <c r="C128" s="13"/>
      <c r="D128" s="13"/>
      <c r="E128" s="12"/>
      <c r="F128" s="5"/>
      <c r="G128" s="9"/>
    </row>
    <row r="129" spans="1:7" x14ac:dyDescent="0.3">
      <c r="B129" s="67" t="s">
        <v>39</v>
      </c>
      <c r="C129" s="68"/>
      <c r="D129" s="68"/>
      <c r="E129" s="68"/>
      <c r="F129" s="68"/>
      <c r="G129" s="43"/>
    </row>
    <row r="130" spans="1:7" x14ac:dyDescent="0.3">
      <c r="B130" s="72" t="s">
        <v>35</v>
      </c>
      <c r="C130" s="73"/>
      <c r="D130" s="74"/>
      <c r="E130" s="69" t="s">
        <v>40</v>
      </c>
      <c r="F130" s="55"/>
      <c r="G130" s="44"/>
    </row>
    <row r="131" spans="1:7" x14ac:dyDescent="0.3">
      <c r="B131" s="83" t="s">
        <v>36</v>
      </c>
      <c r="C131" s="84"/>
      <c r="D131" s="84"/>
      <c r="E131" s="65" t="s">
        <v>40</v>
      </c>
      <c r="F131" s="65"/>
      <c r="G131" s="44"/>
    </row>
    <row r="132" spans="1:7" x14ac:dyDescent="0.3">
      <c r="B132" s="83" t="s">
        <v>37</v>
      </c>
      <c r="C132" s="84"/>
      <c r="D132" s="84"/>
      <c r="E132" s="65" t="s">
        <v>40</v>
      </c>
      <c r="F132" s="65"/>
      <c r="G132" s="44"/>
    </row>
    <row r="133" spans="1:7" ht="15" thickBot="1" x14ac:dyDescent="0.35">
      <c r="B133" s="85" t="s">
        <v>38</v>
      </c>
      <c r="C133" s="86"/>
      <c r="D133" s="87"/>
      <c r="E133" s="70" t="s">
        <v>40</v>
      </c>
      <c r="F133" s="71"/>
      <c r="G133" s="45"/>
    </row>
    <row r="134" spans="1:7" x14ac:dyDescent="0.3">
      <c r="B134" s="2"/>
      <c r="C134" s="13"/>
      <c r="D134" s="13"/>
      <c r="E134" s="12"/>
      <c r="F134" s="5"/>
      <c r="G134" s="9"/>
    </row>
    <row r="137" spans="1:7" ht="15" thickBot="1" x14ac:dyDescent="0.35"/>
    <row r="138" spans="1:7" x14ac:dyDescent="0.3">
      <c r="B138" s="10" t="s">
        <v>33</v>
      </c>
      <c r="C138" s="11"/>
      <c r="D138" s="11"/>
      <c r="E138" s="11"/>
      <c r="F138" s="11"/>
      <c r="G138" s="1"/>
    </row>
    <row r="139" spans="1:7" x14ac:dyDescent="0.3">
      <c r="B139" s="4" t="s">
        <v>60</v>
      </c>
      <c r="D139" s="2"/>
      <c r="E139" s="2" t="s">
        <v>61</v>
      </c>
      <c r="F139" s="2"/>
      <c r="G139" s="3"/>
    </row>
    <row r="140" spans="1:7" x14ac:dyDescent="0.3">
      <c r="B140" s="4" t="s">
        <v>62</v>
      </c>
      <c r="D140" s="2"/>
      <c r="E140" s="2" t="s">
        <v>63</v>
      </c>
      <c r="F140" s="2"/>
      <c r="G140" s="3"/>
    </row>
    <row r="141" spans="1:7" x14ac:dyDescent="0.3">
      <c r="B141" s="4" t="s">
        <v>64</v>
      </c>
      <c r="D141" s="2"/>
      <c r="E141" s="2" t="s">
        <v>65</v>
      </c>
      <c r="F141" s="2"/>
      <c r="G141" s="3"/>
    </row>
    <row r="142" spans="1:7" x14ac:dyDescent="0.3">
      <c r="B142" s="4" t="s">
        <v>66</v>
      </c>
      <c r="D142" s="2"/>
      <c r="E142" s="2" t="s">
        <v>67</v>
      </c>
      <c r="F142" s="2"/>
      <c r="G142" s="3"/>
    </row>
    <row r="143" spans="1:7" x14ac:dyDescent="0.3">
      <c r="B143" s="4" t="s">
        <v>68</v>
      </c>
      <c r="D143" s="2"/>
      <c r="E143" s="2" t="s">
        <v>69</v>
      </c>
      <c r="F143" s="2"/>
      <c r="G143" s="3"/>
    </row>
    <row r="144" spans="1:7" x14ac:dyDescent="0.3">
      <c r="A144" s="3"/>
      <c r="B144" t="s">
        <v>80</v>
      </c>
      <c r="E144" t="s">
        <v>81</v>
      </c>
      <c r="F144" s="2"/>
      <c r="G144" s="3"/>
    </row>
    <row r="145" spans="2:7" x14ac:dyDescent="0.3">
      <c r="B145" s="4" t="s">
        <v>70</v>
      </c>
      <c r="D145" s="2"/>
      <c r="E145" s="2" t="s">
        <v>71</v>
      </c>
      <c r="F145" s="2"/>
      <c r="G145" s="3"/>
    </row>
    <row r="146" spans="2:7" x14ac:dyDescent="0.3">
      <c r="B146" s="4" t="s">
        <v>72</v>
      </c>
      <c r="D146" s="2"/>
      <c r="E146" s="2" t="s">
        <v>73</v>
      </c>
      <c r="F146" s="2"/>
      <c r="G146" s="3"/>
    </row>
    <row r="147" spans="2:7" x14ac:dyDescent="0.3">
      <c r="B147" s="4" t="s">
        <v>74</v>
      </c>
      <c r="D147" s="2"/>
      <c r="E147" s="2" t="s">
        <v>75</v>
      </c>
      <c r="F147" s="2"/>
      <c r="G147" s="3"/>
    </row>
    <row r="148" spans="2:7" x14ac:dyDescent="0.3">
      <c r="B148" s="4" t="s">
        <v>76</v>
      </c>
      <c r="D148" s="2"/>
      <c r="E148" s="2" t="s">
        <v>77</v>
      </c>
      <c r="F148" s="2"/>
      <c r="G148" s="3"/>
    </row>
    <row r="149" spans="2:7" x14ac:dyDescent="0.3">
      <c r="B149" s="4" t="s">
        <v>78</v>
      </c>
      <c r="D149" s="2"/>
      <c r="E149" s="2" t="s">
        <v>79</v>
      </c>
      <c r="F149" s="2"/>
      <c r="G149" s="3"/>
    </row>
    <row r="150" spans="2:7" x14ac:dyDescent="0.3">
      <c r="B150" s="4"/>
      <c r="C150" s="2"/>
      <c r="D150" s="2"/>
      <c r="E150" s="2"/>
      <c r="F150" s="2"/>
      <c r="G150" s="3"/>
    </row>
    <row r="151" spans="2:7" ht="15" thickBot="1" x14ac:dyDescent="0.35">
      <c r="B151" s="6"/>
      <c r="C151" s="7"/>
      <c r="D151" s="7"/>
      <c r="E151" s="7"/>
      <c r="F151" s="7"/>
      <c r="G151" s="8"/>
    </row>
    <row r="152" spans="2:7" x14ac:dyDescent="0.3">
      <c r="B152" t="s">
        <v>34</v>
      </c>
    </row>
  </sheetData>
  <mergeCells count="168">
    <mergeCell ref="B129:F129"/>
    <mergeCell ref="G129:G133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B119:F119"/>
    <mergeCell ref="G119:G127"/>
    <mergeCell ref="B120:C120"/>
    <mergeCell ref="B122:C122"/>
    <mergeCell ref="B123:C123"/>
    <mergeCell ref="B124:C124"/>
    <mergeCell ref="B125:C125"/>
    <mergeCell ref="B126:C126"/>
    <mergeCell ref="B127:C127"/>
    <mergeCell ref="B105:F105"/>
    <mergeCell ref="G105:G118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6:C116"/>
    <mergeCell ref="B117:C117"/>
    <mergeCell ref="B118:C118"/>
    <mergeCell ref="B94:C94"/>
    <mergeCell ref="D94:F94"/>
    <mergeCell ref="G94:G103"/>
    <mergeCell ref="B95:C95"/>
    <mergeCell ref="D95:F95"/>
    <mergeCell ref="B96:B99"/>
    <mergeCell ref="D96:F96"/>
    <mergeCell ref="D97:F97"/>
    <mergeCell ref="D98:F98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D91:F91"/>
    <mergeCell ref="B92:F92"/>
    <mergeCell ref="G92:G93"/>
    <mergeCell ref="B93:C93"/>
    <mergeCell ref="D93:F93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49:F49 D94:F94">
      <formula1>"VF,VM,VX, DB-5000"</formula1>
    </dataValidation>
    <dataValidation type="list" allowBlank="1" showInputMessage="1" showErrorMessage="1" sqref="D5:F5 D50:F50 D95:F95">
      <formula1>"FRONT,WALK-IN,REAR"</formula1>
    </dataValidation>
    <dataValidation type="list" errorStyle="warning" allowBlank="1" showInputMessage="1" showErrorMessage="1" sqref="D6:F6 D51:F51 D96:F96">
      <formula1>"FULL COLOR, MONOCHROME"</formula1>
    </dataValidation>
    <dataValidation type="list" errorStyle="warning" allowBlank="1" showInputMessage="1" showErrorMessage="1" sqref="D8:F8 D53:F53 D98:F98">
      <formula1>"7X5,9X5,9X15,16X16,24X16, 18X18"</formula1>
    </dataValidation>
    <dataValidation type="list" errorStyle="warning" allowBlank="1" showInputMessage="1" showErrorMessage="1" sqref="D9:F9 D54:F54 D99:F99">
      <formula1>"20,34,46,66"</formula1>
    </dataValidation>
    <dataValidation type="list" allowBlank="1" showInputMessage="1" showErrorMessage="1" sqref="D12:F12 D57:F57 D102:F102">
      <formula1>"FULL MATRIX,LINE MATRIX"</formula1>
    </dataValidation>
    <dataValidation type="list" allowBlank="1" showInputMessage="1" showErrorMessage="1" sqref="D7:F7 D52:F52 D97:F97">
      <formula1>"GEN 4 (24 VOLT BUS), ANTAIOS (DVX)"</formula1>
    </dataValidation>
    <dataValidation type="list" allowBlank="1" showInputMessage="1" showErrorMessage="1" sqref="O29 O74 O119">
      <formula1>"DOOR SWITCH 2 (TC), "</formula1>
    </dataValidation>
    <dataValidation type="list" errorStyle="warning" allowBlank="1" showInputMessage="1" showErrorMessage="1" sqref="B30:C30 B75:C75 B120:C120">
      <formula1>"--,DOOR SWITCH 2 (TC),'"</formula1>
    </dataValidation>
    <dataValidation type="list" allowBlank="1" showInputMessage="1" showErrorMessage="1" sqref="D27 D72 D117">
      <formula1>"0,1,2"</formula1>
    </dataValidation>
    <dataValidation type="list" allowBlank="1" showInputMessage="1" showErrorMessage="1" sqref="D21 D66 D111">
      <formula1>"0,1"</formula1>
    </dataValidation>
    <dataValidation type="list" allowBlank="1" showInputMessage="1" showErrorMessage="1" sqref="D26 D71 D116">
      <formula1>"YES,NO"</formula1>
    </dataValidation>
    <dataValidation type="list" errorStyle="warning" allowBlank="1" showInputMessage="1" showErrorMessage="1" sqref="D24:D25 D69:D70 D114:D115">
      <formula1>"YES,NO"</formula1>
    </dataValidation>
    <dataValidation type="list" allowBlank="1" showInputMessage="1" showErrorMessage="1" sqref="D31 D76 D121">
      <formula1>"CONTROL EQUIPMENT,ENTIRE DISPLAY,N/A"</formula1>
    </dataValidation>
    <dataValidation type="list" errorStyle="warning" allowBlank="1" showInputMessage="1" showErrorMessage="1" sqref="C31 C76 C121">
      <formula1>"--,ALPHA FXM SERIES,TRIPPLITE,'"</formula1>
    </dataValidation>
    <dataValidation type="list" errorStyle="warning" allowBlank="1" showInputMessage="1" showErrorMessage="1" sqref="B31 B76 B121">
      <formula1>"--,UPS,'"</formula1>
    </dataValidation>
    <dataValidation type="list" allowBlank="1" showInputMessage="1" showErrorMessage="1" sqref="B32 B77 B122">
      <formula1>"MINI DC I/O 1,'"</formula1>
    </dataValidation>
    <dataValidation type="list" allowBlank="1" showInputMessage="1" showErrorMessage="1" sqref="B33:C33 B78:C78 B123:C123">
      <formula1>"MINI DC I/O 2,'"</formula1>
    </dataValidation>
    <dataValidation type="list" allowBlank="1" showInputMessage="1" showErrorMessage="1" sqref="B34:C34 B79:C79 B124:C124">
      <formula1>"MINI DC I/O 3,'"</formula1>
    </dataValidation>
    <dataValidation type="list" allowBlank="1" showInputMessage="1" showErrorMessage="1" sqref="B35:C35 B80:C80 B125:C125">
      <formula1>"MINI DC I/O 4,'"</formula1>
    </dataValidation>
    <dataValidation type="list" allowBlank="1" showInputMessage="1" showErrorMessage="1" sqref="B36:C36 B81:C81 B126:C126">
      <formula1>"MINI DC I/O 5,'"</formula1>
    </dataValidation>
    <dataValidation type="list" allowBlank="1" showInputMessage="1" showErrorMessage="1" sqref="B37:C37 B82:C82 B127:C127">
      <formula1>"MINI DC I/O 6,'"</formula1>
    </dataValidation>
    <dataValidation type="list" errorStyle="warning" allowBlank="1" showInputMessage="1" showErrorMessage="1" sqref="D23 D68 D113">
      <formula1>"NO,1,2,3,4,5,6,7,8,9,10"</formula1>
    </dataValidation>
    <dataValidation type="list" errorStyle="warning" allowBlank="1" showInputMessage="1" showErrorMessage="1" sqref="D22 D67 D112">
      <formula1>"1,2,3,4,5,6,7,8,9,10"</formula1>
    </dataValidation>
    <dataValidation type="list" errorStyle="warning" allowBlank="1" showInputMessage="1" showErrorMessage="1" sqref="D20 D65 D110">
      <formula1>"1,2,3,4,5,6,7,8"</formula1>
    </dataValidation>
    <dataValidation type="list" errorStyle="warning" allowBlank="1" showInputMessage="1" showErrorMessage="1" sqref="D28 D73 D118">
      <formula1>"1,2"</formula1>
    </dataValidation>
    <dataValidation type="list" errorStyle="warning" allowBlank="1" showInputMessage="1" showErrorMessage="1" sqref="F23 F68 F11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VM-1020-7X15-46-A (@1, @2 and @3)</Model_x0020_Number>
    <OrderProject_x0020_ID xmlns="60f23eb2-5cd4-4b04-9c2e-17a4528dea34">C25962</OrderProject_x0020_ID>
    <Rev xmlns="63c2c479-d606-4150-9495-4e4a0a1fffcf">00</Rev>
    <PartNum xmlns="63c2c479-d606-4150-9495-4e4a0a1fffcf" xsi:nil="true"/>
    <DocNumber xmlns="63c2c479-d606-4150-9495-4e4a0a1fffcf">DD3796505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20E1FB-CCED-4843-9AF3-FAE249DFCD06}">
  <ds:schemaRefs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6000C7-ABCE-417D-91FD-1ECBB9716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D45BBB-D17B-434E-BA08-0D36A0BF8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C25962 Michigan DOT, Site Config, VM-1020-7X15-46-A (@1, @2 and @3)</dc:title>
  <dc:creator>Dan Muzzey</dc:creator>
  <cp:lastModifiedBy>Sarah Sutton</cp:lastModifiedBy>
  <cp:lastPrinted>2017-05-02T16:20:41Z</cp:lastPrinted>
  <dcterms:created xsi:type="dcterms:W3CDTF">2017-03-27T20:46:42Z</dcterms:created>
  <dcterms:modified xsi:type="dcterms:W3CDTF">2018-01-17T16:43:17Z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