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E91" i="1"/>
  <c r="F91" i="1"/>
  <c r="F92" i="1"/>
  <c r="F93" i="1"/>
  <c r="F94" i="1"/>
  <c r="F95" i="1"/>
  <c r="F96" i="1"/>
  <c r="F97" i="1"/>
  <c r="F98" i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88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<sst xmlns="http://schemas.openxmlformats.org/spreadsheetml/2006/main" count="271" uniqueCount="84">
  <si>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</si>
  <si>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</si>
  <si>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</si>
  <si>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</si>
  <si>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</si>
  <si>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</si>
  <si>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</si>
  <si>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</si>
  <si>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</si>
  <si>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</si>
  <si>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</si>
  <si>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</si>
  <si>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</si>
  <si>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</si>
  <si>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</si>
  <si>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</si>
  <si>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</si>
  <si>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</si>
  <si>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</si>
  <si>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</si>
  <si>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</si>
  <si>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</si>
  <si>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</si>
  <si>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</si>
  <si>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</si>
  <si>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</si>
  <si>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</si>
  <si>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</si>
  <si>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</si>
  <si>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</si>
  <si>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</si>
  <si>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</si>
  <si>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</si>
  <si>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</si>
  <si>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</si>
  <si>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</si>
  <si>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</si>
  <si>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</si>
  <si>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</si>
  <si>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</si>
  <si>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</si>
  <si>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</si>
  <si>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</si>
  <si>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</si>
  <si>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</si>
  <si>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</si>
  <si>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</si>
  <si>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</si>
  <si>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</si>
  <si>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</si>
  <si>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</si>
  <si>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</si>
  <si>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</si>
  <si>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</si>
  <si>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</si>
  <si>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</si>
  <si>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C25970 Arizona DOT, Site Config, VF-2420-64x240-20-RGB, Gen IV</t>
  </si>
  <si>
    <t>FULL COLOR</t>
  </si>
  <si>
    <t>16X16</t>
  </si>
  <si>
    <t>BAYS</t>
  </si>
  <si>
    <t>DOOR SWITCH 2 (TC)</t>
  </si>
  <si>
    <t>SYSTEM CONFIGURATION - UPPER LEFT CONTROLLER</t>
  </si>
  <si>
    <t>DD3766974</t>
  </si>
  <si>
    <t>SYSTEM CONFIGURATION - UPPER RIGHT CONTROLLER</t>
  </si>
  <si>
    <t>Site Interconnect, Two Signs, Two Controllers, 1:1</t>
  </si>
  <si>
    <t>Drawing-3315754</t>
  </si>
  <si>
    <t>Shop Drawing, VF-24**-64x240-20-*</t>
  </si>
  <si>
    <t>Drawing-3584031</t>
  </si>
  <si>
    <t>Schematic, Signal, VF-2420 Generic by Bay</t>
  </si>
  <si>
    <t>Drawing-3602347</t>
  </si>
  <si>
    <t>Drawing-3765056</t>
  </si>
  <si>
    <t>Schematic, 120 VAC, VF-2420-64x240-20-RGB</t>
  </si>
  <si>
    <t>Drawing-3766128</t>
  </si>
  <si>
    <t>Site Riser, Two VF-2***-**x**-20-RGB</t>
  </si>
  <si>
    <t>Drawing-3766780</t>
  </si>
  <si>
    <t>Drawing-3099653</t>
  </si>
  <si>
    <t>Signal Schematic, TC, Vanguard® Field Controller, DOD, Two Door</t>
  </si>
  <si>
    <t>Shop Drawing, TC, 334, Aluminum, Ground Mount, Heater, VFC, FPP</t>
  </si>
  <si>
    <t>Drawing-3433937</t>
  </si>
  <si>
    <t>Schematic, Traffic Cabinet, 120 VAC, Heater</t>
  </si>
  <si>
    <t>Drawing-3549385</t>
  </si>
  <si>
    <t>Final Assembly, TC, 334 Ground Mount, Aluminum, FPP, Heater, VFC</t>
  </si>
  <si>
    <t>Drawing-3764983</t>
  </si>
  <si>
    <t>Rear Electrical, VF-2420-64x240-20-RGB Mixing Fans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</si>
</sst>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Border="1" applyAlignment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24"/>
  <sheetViews>
    <sheetView tabSelected="1" workbookViewId="0">
      <selection activeCell="B112" sqref="B112:E11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62</v>
      </c>
      <c r="D1" s="38" t="s">
        <v>56</v>
      </c>
      <c r="E1" s="38"/>
      <c r="F1" s="38"/>
      <c r="G1" t="s">
        <v>55</v>
      </c>
    </row>
    <row r="2" spans="2:7" x14ac:dyDescent="0.3">
      <c r="B2" s="64" t="s">
        <v>61</v>
      </c>
      <c r="C2" s="65"/>
      <c r="D2" s="65"/>
      <c r="E2" s="65"/>
      <c r="F2" s="65"/>
      <c r="G2" s="80" t="s">
        <v>47</v>
      </c>
    </row>
    <row r="3" spans="2:7" ht="15" thickBot="1" x14ac:dyDescent="0.35">
      <c r="B3" s="76" t="s">
        <v>0</v>
      </c>
      <c r="C3" s="38"/>
      <c r="D3" s="78" t="s">
        <v>1</v>
      </c>
      <c r="E3" s="79"/>
      <c r="F3" s="79"/>
      <c r="G3" s="81"/>
    </row>
    <row r="4" spans="2:7" x14ac:dyDescent="0.3">
      <c r="B4" s="86" t="s">
        <v>2</v>
      </c>
      <c r="C4" s="87"/>
      <c r="D4" s="45" t="s">
        <v>50</v>
      </c>
      <c r="E4" s="45"/>
      <c r="F4" s="45"/>
      <c r="G4" s="82">
        <v>1</v>
      </c>
    </row>
    <row r="5" spans="2:7" x14ac:dyDescent="0.3">
      <c r="B5" s="39" t="s">
        <v>3</v>
      </c>
      <c r="C5" s="40"/>
      <c r="D5" s="46" t="s">
        <v>13</v>
      </c>
      <c r="E5" s="46"/>
      <c r="F5" s="46"/>
      <c r="G5" s="83"/>
    </row>
    <row r="6" spans="2:7" x14ac:dyDescent="0.3">
      <c r="B6" s="85" t="s">
        <v>4</v>
      </c>
      <c r="C6" s="18" t="s">
        <v>5</v>
      </c>
      <c r="D6" s="46" t="s">
        <v>57</v>
      </c>
      <c r="E6" s="46"/>
      <c r="F6" s="46"/>
      <c r="G6" s="83"/>
    </row>
    <row r="7" spans="2:7" x14ac:dyDescent="0.3">
      <c r="B7" s="85"/>
      <c r="C7" s="18" t="s">
        <v>6</v>
      </c>
      <c r="D7" s="46" t="s">
        <v>49</v>
      </c>
      <c r="E7" s="46"/>
      <c r="F7" s="46"/>
      <c r="G7" s="83"/>
    </row>
    <row r="8" spans="2:7" x14ac:dyDescent="0.3">
      <c r="B8" s="85"/>
      <c r="C8" s="18" t="s">
        <v>7</v>
      </c>
      <c r="D8" s="46" t="s">
        <v>58</v>
      </c>
      <c r="E8" s="46"/>
      <c r="F8" s="46"/>
      <c r="G8" s="83"/>
    </row>
    <row r="9" spans="2:7" x14ac:dyDescent="0.3">
      <c r="B9" s="85"/>
      <c r="C9" s="18" t="s">
        <v>8</v>
      </c>
      <c r="D9" s="58">
        <v>20</v>
      </c>
      <c r="E9" s="58"/>
      <c r="F9" s="58"/>
      <c r="G9" s="83"/>
    </row>
    <row r="10" spans="2:7" x14ac:dyDescent="0.3">
      <c r="B10" s="77" t="s">
        <v>9</v>
      </c>
      <c r="C10" s="46"/>
      <c r="D10" s="58">
        <v>64</v>
      </c>
      <c r="E10" s="58"/>
      <c r="F10" s="58"/>
      <c r="G10" s="83"/>
    </row>
    <row r="11" spans="2:7" x14ac:dyDescent="0.3">
      <c r="B11" s="77" t="s">
        <v>10</v>
      </c>
      <c r="C11" s="46"/>
      <c r="D11" s="58">
        <v>240</v>
      </c>
      <c r="E11" s="58"/>
      <c r="F11" s="58"/>
      <c r="G11" s="83"/>
    </row>
    <row r="12" spans="2:7" x14ac:dyDescent="0.3">
      <c r="B12" s="77" t="s">
        <v>11</v>
      </c>
      <c r="C12" s="46"/>
      <c r="D12" s="46" t="s">
        <v>14</v>
      </c>
      <c r="E12" s="46"/>
      <c r="F12" s="46"/>
      <c r="G12" s="83"/>
    </row>
    <row r="13" spans="2:7" x14ac:dyDescent="0.3">
      <c r="B13" s="77" t="s">
        <v>12</v>
      </c>
      <c r="C13" s="46"/>
      <c r="D13" s="58">
        <v>1</v>
      </c>
      <c r="E13" s="58"/>
      <c r="F13" s="58"/>
      <c r="G13" s="83"/>
    </row>
    <row r="14" spans="2:7" ht="15" thickBot="1" x14ac:dyDescent="0.35">
      <c r="B14" s="47" t="s">
        <v>52</v>
      </c>
      <c r="C14" s="48"/>
      <c r="D14" s="69" t="s">
        <v>59</v>
      </c>
      <c r="E14" s="69"/>
      <c r="F14" s="69"/>
      <c r="G14" s="84"/>
    </row>
    <row r="15" spans="2:7" ht="15" thickBot="1" x14ac:dyDescent="0.35"/>
    <row r="16" spans="2:7" x14ac:dyDescent="0.3">
      <c r="B16" s="64" t="s">
        <v>15</v>
      </c>
      <c r="C16" s="65"/>
      <c r="D16" s="65"/>
      <c r="E16" s="65"/>
      <c r="F16" s="66"/>
      <c r="G16" s="88">
        <v>1</v>
      </c>
    </row>
    <row r="17" spans="2:7" x14ac:dyDescent="0.3">
      <c r="B17" s="43" t="s">
        <v>0</v>
      </c>
      <c r="C17" s="44"/>
      <c r="D17" s="11" t="s">
        <v>1</v>
      </c>
      <c r="E17" s="11" t="s">
        <v>16</v>
      </c>
      <c r="F17" s="11" t="s">
        <v>17</v>
      </c>
      <c r="G17" s="89"/>
    </row>
    <row r="18" spans="2:7" x14ac:dyDescent="0.3">
      <c r="B18" s="39" t="s">
        <v>18</v>
      </c>
      <c r="C18" s="40"/>
      <c r="D18" s="18" t="s">
        <v>19</v>
      </c>
      <c r="E18" s="18" t="s">
        <v>20</v>
      </c>
      <c r="F18" s="18" t="s">
        <v>21</v>
      </c>
      <c r="G18" s="89"/>
    </row>
    <row r="19" spans="2:7" x14ac:dyDescent="0.3">
      <c r="B19" s="39" t="s">
        <v>18</v>
      </c>
      <c r="C19" s="40"/>
      <c r="D19" s="18" t="s">
        <v>13</v>
      </c>
      <c r="E19" s="18" t="s">
        <v>20</v>
      </c>
      <c r="F19" s="18" t="s">
        <v>21</v>
      </c>
      <c r="G19" s="89"/>
    </row>
    <row r="20" spans="2:7" x14ac:dyDescent="0.3">
      <c r="B20" s="39" t="s">
        <v>18</v>
      </c>
      <c r="C20" s="40"/>
      <c r="D20" s="18" t="s">
        <v>22</v>
      </c>
      <c r="E20" s="18" t="s">
        <v>20</v>
      </c>
      <c r="F20" s="18" t="s">
        <v>21</v>
      </c>
      <c r="G20" s="89"/>
    </row>
    <row r="21" spans="2:7" x14ac:dyDescent="0.3">
      <c r="B21" s="39" t="s">
        <v>18</v>
      </c>
      <c r="C21" s="40"/>
      <c r="D21" s="18" t="s">
        <v>23</v>
      </c>
      <c r="E21" s="18" t="s">
        <v>20</v>
      </c>
      <c r="F21" s="18" t="s">
        <v>21</v>
      </c>
      <c r="G21" s="89"/>
    </row>
    <row r="22" spans="2:7" x14ac:dyDescent="0.3">
      <c r="B22" s="39" t="s">
        <v>24</v>
      </c>
      <c r="C22" s="40"/>
      <c r="D22" s="18" t="s">
        <v>35</v>
      </c>
      <c r="E22" s="18" t="s">
        <v>20</v>
      </c>
      <c r="F22" s="18" t="s">
        <v>21</v>
      </c>
      <c r="G22" s="89"/>
    </row>
    <row r="23" spans="2:7" x14ac:dyDescent="0.3">
      <c r="B23" s="39" t="s">
        <v>24</v>
      </c>
      <c r="C23" s="40"/>
      <c r="D23" s="18" t="s">
        <v>36</v>
      </c>
      <c r="E23" s="18" t="s">
        <v>20</v>
      </c>
      <c r="F23" s="18" t="s">
        <v>21</v>
      </c>
      <c r="G23" s="89"/>
    </row>
    <row r="24" spans="2:7" x14ac:dyDescent="0.3">
      <c r="B24" s="39" t="s">
        <v>24</v>
      </c>
      <c r="C24" s="40"/>
      <c r="D24" s="18" t="s">
        <v>4</v>
      </c>
      <c r="E24" s="18" t="s">
        <v>20</v>
      </c>
      <c r="F24" s="18" t="s">
        <v>21</v>
      </c>
      <c r="G24" s="89"/>
    </row>
    <row r="25" spans="2:7" x14ac:dyDescent="0.3">
      <c r="B25" s="39" t="s">
        <v>25</v>
      </c>
      <c r="C25" s="40"/>
      <c r="D25" s="18" t="s">
        <v>36</v>
      </c>
      <c r="E25" s="18" t="s">
        <v>20</v>
      </c>
      <c r="F25" s="18" t="s">
        <v>21</v>
      </c>
      <c r="G25" s="89"/>
    </row>
    <row r="26" spans="2:7" x14ac:dyDescent="0.3">
      <c r="B26" s="39" t="s">
        <v>26</v>
      </c>
      <c r="C26" s="40"/>
      <c r="D26" s="13">
        <v>3</v>
      </c>
      <c r="E26" s="13" t="s">
        <v>38</v>
      </c>
      <c r="F26" s="18" t="s">
        <v>21</v>
      </c>
      <c r="G26" s="89"/>
    </row>
    <row r="27" spans="2:7" x14ac:dyDescent="0.3">
      <c r="B27" s="39" t="s">
        <v>27</v>
      </c>
      <c r="C27" s="40"/>
      <c r="D27" s="13">
        <v>1</v>
      </c>
      <c r="E27" s="13" t="s">
        <v>38</v>
      </c>
      <c r="F27" s="19" t="s">
        <v>38</v>
      </c>
      <c r="G27" s="89"/>
    </row>
    <row r="28" spans="2:7" x14ac:dyDescent="0.3">
      <c r="B28" s="39" t="s">
        <v>28</v>
      </c>
      <c r="C28" s="40"/>
      <c r="D28" s="13">
        <v>5</v>
      </c>
      <c r="E28" s="13" t="s">
        <v>38</v>
      </c>
      <c r="F28" s="19" t="s">
        <v>38</v>
      </c>
      <c r="G28" s="89"/>
    </row>
    <row r="29" spans="2:7" x14ac:dyDescent="0.3">
      <c r="B29" s="39" t="s">
        <v>29</v>
      </c>
      <c r="C29" s="40"/>
      <c r="D29" s="20" t="s">
        <v>53</v>
      </c>
      <c r="E29" s="13" t="s">
        <v>38</v>
      </c>
      <c r="F29" s="19" t="s">
        <v>38</v>
      </c>
      <c r="G29" s="89"/>
    </row>
    <row r="30" spans="2:7" x14ac:dyDescent="0.3">
      <c r="B30" s="39" t="s">
        <v>30</v>
      </c>
      <c r="C30" s="40"/>
      <c r="D30" s="20" t="s">
        <v>53</v>
      </c>
      <c r="E30" s="13" t="s">
        <v>38</v>
      </c>
      <c r="F30" s="19" t="s">
        <v>38</v>
      </c>
      <c r="G30" s="89"/>
    </row>
    <row r="31" spans="2:7" x14ac:dyDescent="0.3">
      <c r="B31" s="39" t="s">
        <v>31</v>
      </c>
      <c r="C31" s="40"/>
      <c r="D31" s="20" t="s">
        <v>53</v>
      </c>
      <c r="E31" s="13" t="s">
        <v>38</v>
      </c>
      <c r="F31" s="19" t="s">
        <v>38</v>
      </c>
      <c r="G31" s="89"/>
    </row>
    <row r="32" spans="2:7" x14ac:dyDescent="0.3">
      <c r="B32" s="22" t="s">
        <v>54</v>
      </c>
      <c r="C32" s="23"/>
      <c r="D32" s="21" t="s">
        <v>53</v>
      </c>
      <c r="E32" s="24" t="s">
        <v>38</v>
      </c>
      <c r="F32" s="19" t="s">
        <v>38</v>
      </c>
      <c r="G32" s="89"/>
    </row>
    <row r="33" spans="2:7" x14ac:dyDescent="0.3">
      <c r="B33" s="39" t="s">
        <v>32</v>
      </c>
      <c r="C33" s="40"/>
      <c r="D33" s="20" t="s">
        <v>37</v>
      </c>
      <c r="E33" s="13" t="s">
        <v>38</v>
      </c>
      <c r="F33" s="19" t="s">
        <v>38</v>
      </c>
      <c r="G33" s="89"/>
    </row>
    <row r="34" spans="2:7" x14ac:dyDescent="0.3">
      <c r="B34" s="39" t="s">
        <v>33</v>
      </c>
      <c r="C34" s="40"/>
      <c r="D34" s="13">
        <v>0</v>
      </c>
      <c r="E34" s="13" t="s">
        <v>38</v>
      </c>
      <c r="F34" s="19" t="s">
        <v>38</v>
      </c>
      <c r="G34" s="89"/>
    </row>
    <row r="35" spans="2:7" ht="15" thickBot="1" x14ac:dyDescent="0.35">
      <c r="B35" s="41" t="s">
        <v>34</v>
      </c>
      <c r="C35" s="42"/>
      <c r="D35" s="10">
        <v>1</v>
      </c>
      <c r="E35" s="10" t="s">
        <v>38</v>
      </c>
      <c r="F35" s="12" t="s">
        <v>38</v>
      </c>
      <c r="G35" s="90"/>
    </row>
    <row r="36" spans="2:7" x14ac:dyDescent="0.3">
      <c r="B36" s="64" t="s">
        <v>48</v>
      </c>
      <c r="C36" s="65"/>
      <c r="D36" s="65"/>
      <c r="E36" s="65"/>
      <c r="F36" s="66"/>
      <c r="G36" s="82">
        <v>1</v>
      </c>
    </row>
    <row r="37" spans="2:7" x14ac:dyDescent="0.3">
      <c r="B37" s="67" t="s">
        <v>60</v>
      </c>
      <c r="C37" s="68"/>
      <c r="D37" s="13">
        <f>IF(B37="DOOR SWITCH 2 (TC)",1,"N/A")</f>
        <v>1</v>
      </c>
      <c r="E37" s="13">
        <f>IF(B37="DOOR SWITCH 2 (TC)",1,"N/A")</f>
        <v>1</v>
      </c>
      <c r="F37" s="14" t="str">
        <f>IF(B37="DOOR SWITCH 2 (TC)","VIP 1","N/A")</f>
        <v>VIP 1</v>
      </c>
      <c r="G37" s="83"/>
    </row>
    <row r="38" spans="2:7" x14ac:dyDescent="0.3">
      <c r="B38" s="16"/>
      <c r="C38" s="15"/>
      <c r="D38" s="13" t="s">
        <v>46</v>
      </c>
      <c r="E38" s="13" t="s">
        <v>38</v>
      </c>
      <c r="F38" s="14" t="str">
        <f>IF(B38="UPS","AUXILARY","N/A")</f>
        <v>N/A</v>
      </c>
      <c r="G38" s="83"/>
    </row>
    <row r="39" spans="2:7" x14ac:dyDescent="0.3">
      <c r="B39" s="70"/>
      <c r="C39" s="57"/>
      <c r="D39" s="13" t="s">
        <v>38</v>
      </c>
      <c r="E39" s="13" t="s">
        <v>38</v>
      </c>
      <c r="F39" s="14" t="str">
        <f>IF(B39="MINI DC I/O 1","ON DISPLAY INTERFACE","N/A")</f>
        <v>N/A</v>
      </c>
      <c r="G39" s="83"/>
    </row>
    <row r="40" spans="2:7" x14ac:dyDescent="0.3">
      <c r="B40" s="70"/>
      <c r="C40" s="57"/>
      <c r="D40" s="13" t="s">
        <v>38</v>
      </c>
      <c r="E40" s="13" t="s">
        <v>38</v>
      </c>
      <c r="F40" s="14" t="str">
        <f>IF(B40="MINI DC I/O 2","ON DISPLAY INTERFACE","N/A")</f>
        <v>N/A</v>
      </c>
      <c r="G40" s="83"/>
    </row>
    <row r="41" spans="2:7" x14ac:dyDescent="0.3">
      <c r="B41" s="70"/>
      <c r="C41" s="57"/>
      <c r="D41" s="13" t="s">
        <v>38</v>
      </c>
      <c r="E41" s="13" t="s">
        <v>38</v>
      </c>
      <c r="F41" s="14" t="str">
        <f>IF(B41="MINI DC I/O 3","ON DISPLAY INTERFACE","N/A")</f>
        <v>N/A</v>
      </c>
      <c r="G41" s="83"/>
    </row>
    <row r="42" spans="2:7" x14ac:dyDescent="0.3">
      <c r="B42" s="70" t="s">
        <v>51</v>
      </c>
      <c r="C42" s="57"/>
      <c r="D42" s="13" t="s">
        <v>38</v>
      </c>
      <c r="E42" s="13" t="s">
        <v>38</v>
      </c>
      <c r="F42" s="14" t="str">
        <f>IF(B42="MINI DC I/O 4","ON DISPLAY INTERFACE","N/A")</f>
        <v>N/A</v>
      </c>
      <c r="G42" s="83"/>
    </row>
    <row r="43" spans="2:7" x14ac:dyDescent="0.3">
      <c r="B43" s="70" t="s">
        <v>51</v>
      </c>
      <c r="C43" s="57"/>
      <c r="D43" s="13" t="s">
        <v>38</v>
      </c>
      <c r="E43" s="13" t="s">
        <v>38</v>
      </c>
      <c r="F43" s="14" t="str">
        <f>IF(B43="MINI DC I/O 5","ON DISPLAY INTERFACE","N/A")</f>
        <v>N/A</v>
      </c>
      <c r="G43" s="83"/>
    </row>
    <row r="44" spans="2:7" ht="15" thickBot="1" x14ac:dyDescent="0.35">
      <c r="B44" s="71" t="s">
        <v>51</v>
      </c>
      <c r="C44" s="72"/>
      <c r="D44" s="10" t="s">
        <v>38</v>
      </c>
      <c r="E44" s="10" t="s">
        <v>38</v>
      </c>
      <c r="F44" s="17" t="str">
        <f>IF(B44="MINI DC I/O 6","ON DISPLAY INTERFACE","N/A")</f>
        <v>N/A</v>
      </c>
      <c r="G44" s="84"/>
    </row>
    <row r="45" spans="2:7" ht="15" thickBot="1" x14ac:dyDescent="0.35">
      <c r="B45" s="2"/>
      <c r="C45" s="9"/>
      <c r="D45" s="9"/>
      <c r="E45" s="8"/>
      <c r="F45" s="4"/>
      <c r="G45" s="7"/>
    </row>
    <row r="46" spans="2:7" x14ac:dyDescent="0.3">
      <c r="B46" s="54" t="s">
        <v>45</v>
      </c>
      <c r="C46" s="55"/>
      <c r="D46" s="55"/>
      <c r="E46" s="55"/>
      <c r="F46" s="55"/>
      <c r="G46" s="73"/>
    </row>
    <row r="47" spans="2:7" x14ac:dyDescent="0.3">
      <c r="B47" s="61" t="s">
        <v>41</v>
      </c>
      <c r="C47" s="62"/>
      <c r="D47" s="63"/>
      <c r="E47" s="56" t="s">
        <v>46</v>
      </c>
      <c r="F47" s="57"/>
      <c r="G47" s="74"/>
    </row>
    <row r="48" spans="2:7" x14ac:dyDescent="0.3">
      <c r="B48" s="49" t="s">
        <v>42</v>
      </c>
      <c r="C48" s="50"/>
      <c r="D48" s="50"/>
      <c r="E48" s="58" t="s">
        <v>46</v>
      </c>
      <c r="F48" s="58"/>
      <c r="G48" s="74"/>
    </row>
    <row r="49" spans="2:7" x14ac:dyDescent="0.3">
      <c r="B49" s="49" t="s">
        <v>43</v>
      </c>
      <c r="C49" s="50"/>
      <c r="D49" s="50"/>
      <c r="E49" s="58" t="s">
        <v>46</v>
      </c>
      <c r="F49" s="58"/>
      <c r="G49" s="74"/>
    </row>
    <row r="50" spans="2:7" ht="15" thickBot="1" x14ac:dyDescent="0.35">
      <c r="B50" s="51" t="s">
        <v>44</v>
      </c>
      <c r="C50" s="52"/>
      <c r="D50" s="53"/>
      <c r="E50" s="59" t="s">
        <v>46</v>
      </c>
      <c r="F50" s="60"/>
      <c r="G50" s="75"/>
    </row>
    <row r="51" spans="2:7" x14ac:dyDescent="0.3">
      <c r="B51" s="29"/>
      <c r="C51" s="29"/>
      <c r="D51" s="29"/>
      <c r="E51" s="9"/>
      <c r="F51" s="9"/>
      <c r="G51" s="7"/>
    </row>
    <row r="52" spans="2:7" x14ac:dyDescent="0.3">
      <c r="B52" s="29"/>
      <c r="C52" s="29"/>
      <c r="D52" s="29"/>
      <c r="E52" s="9"/>
      <c r="F52" s="9"/>
      <c r="G52" s="7"/>
    </row>
    <row r="53" spans="2:7" x14ac:dyDescent="0.3">
      <c r="B53" s="29"/>
      <c r="C53" s="29"/>
      <c r="D53" s="29"/>
      <c r="E53" s="9"/>
      <c r="F53" s="9"/>
      <c r="G53" s="7"/>
    </row>
    <row r="54" spans="2:7" x14ac:dyDescent="0.3">
      <c r="B54" s="29"/>
      <c r="C54" s="29"/>
      <c r="D54" s="29"/>
      <c r="E54" s="9"/>
      <c r="F54" s="9"/>
      <c r="G54" s="7"/>
    </row>
    <row r="55" spans="2:7" ht="15" thickBot="1" x14ac:dyDescent="0.35">
      <c r="B55" s="2"/>
      <c r="C55" s="9"/>
      <c r="D55" s="9"/>
      <c r="E55" s="8"/>
      <c r="F55" s="4"/>
      <c r="G55" s="7"/>
    </row>
    <row r="56" spans="2:7" ht="15" customHeight="1" x14ac:dyDescent="0.3">
      <c r="B56" s="64" t="s">
        <v>63</v>
      </c>
      <c r="C56" s="65"/>
      <c r="D56" s="65"/>
      <c r="E56" s="65"/>
      <c r="F56" s="65"/>
      <c r="G56" s="80" t="s">
        <v>47</v>
      </c>
    </row>
    <row r="57" spans="2:7" ht="15" thickBot="1" x14ac:dyDescent="0.35">
      <c r="B57" s="76" t="s">
        <v>0</v>
      </c>
      <c r="C57" s="38"/>
      <c r="D57" s="78" t="s">
        <v>1</v>
      </c>
      <c r="E57" s="79"/>
      <c r="F57" s="79"/>
      <c r="G57" s="81"/>
    </row>
    <row r="58" spans="2:7" x14ac:dyDescent="0.3">
      <c r="B58" s="86" t="s">
        <v>2</v>
      </c>
      <c r="C58" s="87"/>
      <c r="D58" s="45" t="s">
        <v>50</v>
      </c>
      <c r="E58" s="45"/>
      <c r="F58" s="45"/>
      <c r="G58" s="82">
        <v>1</v>
      </c>
    </row>
    <row r="59" spans="2:7" x14ac:dyDescent="0.3">
      <c r="B59" s="39" t="s">
        <v>3</v>
      </c>
      <c r="C59" s="40"/>
      <c r="D59" s="46" t="s">
        <v>13</v>
      </c>
      <c r="E59" s="46"/>
      <c r="F59" s="46"/>
      <c r="G59" s="83"/>
    </row>
    <row r="60" spans="2:7" x14ac:dyDescent="0.3">
      <c r="B60" s="85" t="s">
        <v>4</v>
      </c>
      <c r="C60" s="18" t="s">
        <v>5</v>
      </c>
      <c r="D60" s="46" t="s">
        <v>57</v>
      </c>
      <c r="E60" s="46"/>
      <c r="F60" s="46"/>
      <c r="G60" s="83"/>
    </row>
    <row r="61" spans="2:7" x14ac:dyDescent="0.3">
      <c r="B61" s="85"/>
      <c r="C61" s="18" t="s">
        <v>6</v>
      </c>
      <c r="D61" s="46" t="s">
        <v>49</v>
      </c>
      <c r="E61" s="46"/>
      <c r="F61" s="46"/>
      <c r="G61" s="83"/>
    </row>
    <row r="62" spans="2:7" x14ac:dyDescent="0.3">
      <c r="B62" s="85"/>
      <c r="C62" s="18" t="s">
        <v>7</v>
      </c>
      <c r="D62" s="46" t="s">
        <v>58</v>
      </c>
      <c r="E62" s="46"/>
      <c r="F62" s="46"/>
      <c r="G62" s="83"/>
    </row>
    <row r="63" spans="2:7" x14ac:dyDescent="0.3">
      <c r="B63" s="85"/>
      <c r="C63" s="18" t="s">
        <v>8</v>
      </c>
      <c r="D63" s="58">
        <v>20</v>
      </c>
      <c r="E63" s="58"/>
      <c r="F63" s="58"/>
      <c r="G63" s="83"/>
    </row>
    <row r="64" spans="2:7" x14ac:dyDescent="0.3">
      <c r="B64" s="77" t="s">
        <v>9</v>
      </c>
      <c r="C64" s="46"/>
      <c r="D64" s="58">
        <v>64</v>
      </c>
      <c r="E64" s="58"/>
      <c r="F64" s="58"/>
      <c r="G64" s="83"/>
    </row>
    <row r="65" spans="2:7" x14ac:dyDescent="0.3">
      <c r="B65" s="77" t="s">
        <v>10</v>
      </c>
      <c r="C65" s="46"/>
      <c r="D65" s="58">
        <v>240</v>
      </c>
      <c r="E65" s="58"/>
      <c r="F65" s="58"/>
      <c r="G65" s="83"/>
    </row>
    <row r="66" spans="2:7" x14ac:dyDescent="0.3">
      <c r="B66" s="77" t="s">
        <v>11</v>
      </c>
      <c r="C66" s="46"/>
      <c r="D66" s="46" t="s">
        <v>14</v>
      </c>
      <c r="E66" s="46"/>
      <c r="F66" s="46"/>
      <c r="G66" s="83"/>
    </row>
    <row r="67" spans="2:7" x14ac:dyDescent="0.3">
      <c r="B67" s="77" t="s">
        <v>12</v>
      </c>
      <c r="C67" s="46"/>
      <c r="D67" s="58">
        <v>1</v>
      </c>
      <c r="E67" s="58"/>
      <c r="F67" s="58"/>
      <c r="G67" s="83"/>
    </row>
    <row r="68" spans="2:7" ht="15" thickBot="1" x14ac:dyDescent="0.35">
      <c r="B68" s="47" t="s">
        <v>52</v>
      </c>
      <c r="C68" s="48"/>
      <c r="D68" s="69" t="s">
        <v>59</v>
      </c>
      <c r="E68" s="69"/>
      <c r="F68" s="69"/>
      <c r="G68" s="84"/>
    </row>
    <row r="69" spans="2:7" ht="15" thickBot="1" x14ac:dyDescent="0.35"/>
    <row r="70" spans="2:7" x14ac:dyDescent="0.3">
      <c r="B70" s="64" t="s">
        <v>15</v>
      </c>
      <c r="C70" s="65"/>
      <c r="D70" s="65"/>
      <c r="E70" s="65"/>
      <c r="F70" s="66"/>
      <c r="G70" s="88">
        <v>1</v>
      </c>
    </row>
    <row r="71" spans="2:7" x14ac:dyDescent="0.3">
      <c r="B71" s="43" t="s">
        <v>0</v>
      </c>
      <c r="C71" s="44"/>
      <c r="D71" s="11" t="s">
        <v>1</v>
      </c>
      <c r="E71" s="11" t="s">
        <v>16</v>
      </c>
      <c r="F71" s="11" t="s">
        <v>17</v>
      </c>
      <c r="G71" s="89"/>
    </row>
    <row r="72" spans="2:7" x14ac:dyDescent="0.3">
      <c r="B72" s="39" t="s">
        <v>18</v>
      </c>
      <c r="C72" s="40"/>
      <c r="D72" s="18" t="s">
        <v>19</v>
      </c>
      <c r="E72" s="18" t="s">
        <v>20</v>
      </c>
      <c r="F72" s="18" t="s">
        <v>21</v>
      </c>
      <c r="G72" s="89"/>
    </row>
    <row r="73" spans="2:7" x14ac:dyDescent="0.3">
      <c r="B73" s="39" t="s">
        <v>18</v>
      </c>
      <c r="C73" s="40"/>
      <c r="D73" s="18" t="s">
        <v>13</v>
      </c>
      <c r="E73" s="18" t="s">
        <v>20</v>
      </c>
      <c r="F73" s="18" t="s">
        <v>21</v>
      </c>
      <c r="G73" s="89"/>
    </row>
    <row r="74" spans="2:7" x14ac:dyDescent="0.3">
      <c r="B74" s="39" t="s">
        <v>18</v>
      </c>
      <c r="C74" s="40"/>
      <c r="D74" s="18" t="s">
        <v>22</v>
      </c>
      <c r="E74" s="18" t="s">
        <v>20</v>
      </c>
      <c r="F74" s="18" t="s">
        <v>21</v>
      </c>
      <c r="G74" s="89"/>
    </row>
    <row r="75" spans="2:7" x14ac:dyDescent="0.3">
      <c r="B75" s="39" t="s">
        <v>18</v>
      </c>
      <c r="C75" s="40"/>
      <c r="D75" s="18" t="s">
        <v>23</v>
      </c>
      <c r="E75" s="18" t="s">
        <v>20</v>
      </c>
      <c r="F75" s="18" t="s">
        <v>21</v>
      </c>
      <c r="G75" s="89"/>
    </row>
    <row r="76" spans="2:7" x14ac:dyDescent="0.3">
      <c r="B76" s="39" t="s">
        <v>24</v>
      </c>
      <c r="C76" s="40"/>
      <c r="D76" s="18" t="s">
        <v>35</v>
      </c>
      <c r="E76" s="18" t="s">
        <v>20</v>
      </c>
      <c r="F76" s="18" t="s">
        <v>21</v>
      </c>
      <c r="G76" s="89"/>
    </row>
    <row r="77" spans="2:7" x14ac:dyDescent="0.3">
      <c r="B77" s="39" t="s">
        <v>24</v>
      </c>
      <c r="C77" s="40"/>
      <c r="D77" s="18" t="s">
        <v>36</v>
      </c>
      <c r="E77" s="18" t="s">
        <v>20</v>
      </c>
      <c r="F77" s="18" t="s">
        <v>21</v>
      </c>
      <c r="G77" s="89"/>
    </row>
    <row r="78" spans="2:7" x14ac:dyDescent="0.3">
      <c r="B78" s="39" t="s">
        <v>24</v>
      </c>
      <c r="C78" s="40"/>
      <c r="D78" s="18" t="s">
        <v>4</v>
      </c>
      <c r="E78" s="18" t="s">
        <v>20</v>
      </c>
      <c r="F78" s="18" t="s">
        <v>21</v>
      </c>
      <c r="G78" s="89"/>
    </row>
    <row r="79" spans="2:7" x14ac:dyDescent="0.3">
      <c r="B79" s="39" t="s">
        <v>25</v>
      </c>
      <c r="C79" s="40"/>
      <c r="D79" s="18" t="s">
        <v>36</v>
      </c>
      <c r="E79" s="18" t="s">
        <v>20</v>
      </c>
      <c r="F79" s="18" t="s">
        <v>21</v>
      </c>
      <c r="G79" s="89"/>
    </row>
    <row r="80" spans="2:7" x14ac:dyDescent="0.3">
      <c r="B80" s="39" t="s">
        <v>26</v>
      </c>
      <c r="C80" s="40"/>
      <c r="D80" s="26">
        <v>3</v>
      </c>
      <c r="E80" s="26" t="s">
        <v>38</v>
      </c>
      <c r="F80" s="18" t="s">
        <v>21</v>
      </c>
      <c r="G80" s="89"/>
    </row>
    <row r="81" spans="2:7" x14ac:dyDescent="0.3">
      <c r="B81" s="39" t="s">
        <v>27</v>
      </c>
      <c r="C81" s="40"/>
      <c r="D81" s="26">
        <v>1</v>
      </c>
      <c r="E81" s="26" t="s">
        <v>38</v>
      </c>
      <c r="F81" s="19" t="s">
        <v>38</v>
      </c>
      <c r="G81" s="89"/>
    </row>
    <row r="82" spans="2:7" x14ac:dyDescent="0.3">
      <c r="B82" s="39" t="s">
        <v>28</v>
      </c>
      <c r="C82" s="40"/>
      <c r="D82" s="26">
        <v>5</v>
      </c>
      <c r="E82" s="26" t="s">
        <v>38</v>
      </c>
      <c r="F82" s="19" t="s">
        <v>38</v>
      </c>
      <c r="G82" s="89"/>
    </row>
    <row r="83" spans="2:7" x14ac:dyDescent="0.3">
      <c r="B83" s="39" t="s">
        <v>29</v>
      </c>
      <c r="C83" s="40"/>
      <c r="D83" s="25" t="s">
        <v>53</v>
      </c>
      <c r="E83" s="26" t="s">
        <v>38</v>
      </c>
      <c r="F83" s="19" t="s">
        <v>38</v>
      </c>
      <c r="G83" s="89"/>
    </row>
    <row r="84" spans="2:7" x14ac:dyDescent="0.3">
      <c r="B84" s="39" t="s">
        <v>30</v>
      </c>
      <c r="C84" s="40"/>
      <c r="D84" s="25" t="s">
        <v>53</v>
      </c>
      <c r="E84" s="26" t="s">
        <v>38</v>
      </c>
      <c r="F84" s="19" t="s">
        <v>38</v>
      </c>
      <c r="G84" s="89"/>
    </row>
    <row r="85" spans="2:7" x14ac:dyDescent="0.3">
      <c r="B85" s="39" t="s">
        <v>31</v>
      </c>
      <c r="C85" s="40"/>
      <c r="D85" s="25" t="s">
        <v>53</v>
      </c>
      <c r="E85" s="26" t="s">
        <v>38</v>
      </c>
      <c r="F85" s="19" t="s">
        <v>38</v>
      </c>
      <c r="G85" s="89"/>
    </row>
    <row r="86" spans="2:7" x14ac:dyDescent="0.3">
      <c r="B86" s="27" t="s">
        <v>54</v>
      </c>
      <c r="C86" s="28"/>
      <c r="D86" s="25" t="s">
        <v>53</v>
      </c>
      <c r="E86" s="26" t="s">
        <v>38</v>
      </c>
      <c r="F86" s="19" t="s">
        <v>38</v>
      </c>
      <c r="G86" s="89"/>
    </row>
    <row r="87" spans="2:7" x14ac:dyDescent="0.3">
      <c r="B87" s="39" t="s">
        <v>32</v>
      </c>
      <c r="C87" s="40"/>
      <c r="D87" s="25" t="s">
        <v>37</v>
      </c>
      <c r="E87" s="26" t="s">
        <v>38</v>
      </c>
      <c r="F87" s="19" t="s">
        <v>38</v>
      </c>
      <c r="G87" s="89"/>
    </row>
    <row r="88" spans="2:7" x14ac:dyDescent="0.3">
      <c r="B88" s="39" t="s">
        <v>33</v>
      </c>
      <c r="C88" s="40"/>
      <c r="D88" s="26">
        <v>0</v>
      </c>
      <c r="E88" s="26" t="s">
        <v>38</v>
      </c>
      <c r="F88" s="19" t="s">
        <v>38</v>
      </c>
      <c r="G88" s="89"/>
    </row>
    <row r="89" spans="2:7" ht="15" thickBot="1" x14ac:dyDescent="0.35">
      <c r="B89" s="41" t="s">
        <v>34</v>
      </c>
      <c r="C89" s="42"/>
      <c r="D89" s="10">
        <v>1</v>
      </c>
      <c r="E89" s="10" t="s">
        <v>38</v>
      </c>
      <c r="F89" s="12" t="s">
        <v>38</v>
      </c>
      <c r="G89" s="90"/>
    </row>
    <row r="90" spans="2:7" x14ac:dyDescent="0.3">
      <c r="B90" s="64" t="s">
        <v>48</v>
      </c>
      <c r="C90" s="65"/>
      <c r="D90" s="65"/>
      <c r="E90" s="65"/>
      <c r="F90" s="66"/>
      <c r="G90" s="82">
        <v>1</v>
      </c>
    </row>
    <row r="91" spans="2:7" x14ac:dyDescent="0.3">
      <c r="B91" s="67" t="s">
        <v>51</v>
      </c>
      <c r="C91" s="68"/>
      <c r="D91" s="26" t="str">
        <f>IF(B91="DOOR SWITCH 2 (TC)",1,"N/A")</f>
        <v>N/A</v>
      </c>
      <c r="E91" s="26" t="str">
        <f>IF(B91="DOOR SWITCH 2 (TC)",1,"N/A")</f>
        <v>N/A</v>
      </c>
      <c r="F91" s="14" t="str">
        <f>IF(B91="DOOR SWITCH 2 (TC)","VIP 1","N/A")</f>
        <v>N/A</v>
      </c>
      <c r="G91" s="83"/>
    </row>
    <row r="92" spans="2:7" x14ac:dyDescent="0.3">
      <c r="B92" s="16"/>
      <c r="C92" s="15"/>
      <c r="D92" s="26" t="s">
        <v>46</v>
      </c>
      <c r="E92" s="26" t="s">
        <v>38</v>
      </c>
      <c r="F92" s="14" t="str">
        <f>IF(B92="UPS","AUXILARY","N/A")</f>
        <v>N/A</v>
      </c>
      <c r="G92" s="83"/>
    </row>
    <row r="93" spans="2:7" x14ac:dyDescent="0.3">
      <c r="B93" s="70"/>
      <c r="C93" s="57"/>
      <c r="D93" s="26" t="s">
        <v>38</v>
      </c>
      <c r="E93" s="26" t="s">
        <v>38</v>
      </c>
      <c r="F93" s="14" t="str">
        <f>IF(B93="MINI DC I/O 1","ON DISPLAY INTERFACE","N/A")</f>
        <v>N/A</v>
      </c>
      <c r="G93" s="83"/>
    </row>
    <row r="94" spans="2:7" x14ac:dyDescent="0.3">
      <c r="B94" s="70"/>
      <c r="C94" s="57"/>
      <c r="D94" s="26" t="s">
        <v>38</v>
      </c>
      <c r="E94" s="26" t="s">
        <v>38</v>
      </c>
      <c r="F94" s="14" t="str">
        <f>IF(B94="MINI DC I/O 2","ON DISPLAY INTERFACE","N/A")</f>
        <v>N/A</v>
      </c>
      <c r="G94" s="83"/>
    </row>
    <row r="95" spans="2:7" x14ac:dyDescent="0.3">
      <c r="B95" s="70"/>
      <c r="C95" s="57"/>
      <c r="D95" s="26" t="s">
        <v>38</v>
      </c>
      <c r="E95" s="26" t="s">
        <v>38</v>
      </c>
      <c r="F95" s="14" t="str">
        <f>IF(B95="MINI DC I/O 3","ON DISPLAY INTERFACE","N/A")</f>
        <v>N/A</v>
      </c>
      <c r="G95" s="83"/>
    </row>
    <row r="96" spans="2:7" x14ac:dyDescent="0.3">
      <c r="B96" s="70" t="s">
        <v>51</v>
      </c>
      <c r="C96" s="57"/>
      <c r="D96" s="26" t="s">
        <v>38</v>
      </c>
      <c r="E96" s="26" t="s">
        <v>38</v>
      </c>
      <c r="F96" s="14" t="str">
        <f>IF(B96="MINI DC I/O 4","ON DISPLAY INTERFACE","N/A")</f>
        <v>N/A</v>
      </c>
      <c r="G96" s="83"/>
    </row>
    <row r="97" spans="2:7" x14ac:dyDescent="0.3">
      <c r="B97" s="70" t="s">
        <v>51</v>
      </c>
      <c r="C97" s="57"/>
      <c r="D97" s="26" t="s">
        <v>38</v>
      </c>
      <c r="E97" s="26" t="s">
        <v>38</v>
      </c>
      <c r="F97" s="14" t="str">
        <f>IF(B97="MINI DC I/O 5","ON DISPLAY INTERFACE","N/A")</f>
        <v>N/A</v>
      </c>
      <c r="G97" s="83"/>
    </row>
    <row r="98" spans="2:7" ht="15" thickBot="1" x14ac:dyDescent="0.35">
      <c r="B98" s="71" t="s">
        <v>51</v>
      </c>
      <c r="C98" s="72"/>
      <c r="D98" s="10" t="s">
        <v>38</v>
      </c>
      <c r="E98" s="10" t="s">
        <v>38</v>
      </c>
      <c r="F98" s="17" t="str">
        <f>IF(B98="MINI DC I/O 6","ON DISPLAY INTERFACE","N/A")</f>
        <v>N/A</v>
      </c>
      <c r="G98" s="84"/>
    </row>
    <row r="99" spans="2:7" ht="15" thickBot="1" x14ac:dyDescent="0.35">
      <c r="B99" s="2"/>
      <c r="C99" s="9"/>
      <c r="D99" s="9"/>
      <c r="E99" s="8"/>
      <c r="F99" s="4"/>
      <c r="G99" s="7"/>
    </row>
    <row r="100" spans="2:7" x14ac:dyDescent="0.3">
      <c r="B100" s="54" t="s">
        <v>45</v>
      </c>
      <c r="C100" s="55"/>
      <c r="D100" s="55"/>
      <c r="E100" s="55"/>
      <c r="F100" s="55"/>
      <c r="G100" s="73"/>
    </row>
    <row r="101" spans="2:7" x14ac:dyDescent="0.3">
      <c r="B101" s="61" t="s">
        <v>41</v>
      </c>
      <c r="C101" s="62"/>
      <c r="D101" s="63"/>
      <c r="E101" s="56" t="s">
        <v>46</v>
      </c>
      <c r="F101" s="57"/>
      <c r="G101" s="74"/>
    </row>
    <row r="102" spans="2:7" x14ac:dyDescent="0.3">
      <c r="B102" s="49" t="s">
        <v>42</v>
      </c>
      <c r="C102" s="50"/>
      <c r="D102" s="50"/>
      <c r="E102" s="58" t="s">
        <v>46</v>
      </c>
      <c r="F102" s="58"/>
      <c r="G102" s="74"/>
    </row>
    <row r="103" spans="2:7" x14ac:dyDescent="0.3">
      <c r="B103" s="49" t="s">
        <v>43</v>
      </c>
      <c r="C103" s="50"/>
      <c r="D103" s="50"/>
      <c r="E103" s="58" t="s">
        <v>46</v>
      </c>
      <c r="F103" s="58"/>
      <c r="G103" s="74"/>
    </row>
    <row r="104" spans="2:7" ht="15" thickBot="1" x14ac:dyDescent="0.35">
      <c r="B104" s="51" t="s">
        <v>44</v>
      </c>
      <c r="C104" s="52"/>
      <c r="D104" s="53"/>
      <c r="E104" s="59" t="s">
        <v>46</v>
      </c>
      <c r="F104" s="60"/>
      <c r="G104" s="75"/>
    </row>
    <row r="105" spans="2:7" x14ac:dyDescent="0.3">
      <c r="B105" s="2"/>
      <c r="C105" s="9"/>
      <c r="D105" s="9"/>
      <c r="E105" s="8"/>
      <c r="F105" s="4"/>
      <c r="G105" s="7"/>
    </row>
    <row r="106" spans="2:7" x14ac:dyDescent="0.3">
      <c r="B106" s="2"/>
      <c r="C106" s="9"/>
      <c r="D106" s="9"/>
      <c r="E106" s="8"/>
      <c r="F106" s="4"/>
      <c r="G106" s="7"/>
    </row>
    <row r="107" spans="2:7" ht="15" thickBot="1" x14ac:dyDescent="0.35"/>
    <row r="108" spans="2:7" x14ac:dyDescent="0.3">
      <c r="B108" s="36" t="s">
        <v>39</v>
      </c>
      <c r="C108" s="37"/>
      <c r="D108" s="37"/>
      <c r="E108" s="37"/>
      <c r="F108" s="30"/>
      <c r="G108" s="1"/>
    </row>
    <row r="109" spans="2:7" x14ac:dyDescent="0.3">
      <c r="B109" s="32" t="s">
        <v>64</v>
      </c>
      <c r="C109" s="33"/>
      <c r="D109" s="33"/>
      <c r="E109" s="33"/>
      <c r="F109" s="2" t="s">
        <v>65</v>
      </c>
      <c r="G109" s="3"/>
    </row>
    <row r="110" spans="2:7" x14ac:dyDescent="0.3">
      <c r="B110" s="32" t="s">
        <v>66</v>
      </c>
      <c r="C110" s="33"/>
      <c r="D110" s="33"/>
      <c r="E110" s="33"/>
      <c r="F110" s="2" t="s">
        <v>67</v>
      </c>
      <c r="G110" s="3"/>
    </row>
    <row r="111" spans="2:7" x14ac:dyDescent="0.3">
      <c r="B111" s="32" t="s">
        <v>68</v>
      </c>
      <c r="C111" s="33"/>
      <c r="D111" s="33"/>
      <c r="E111" s="33"/>
      <c r="F111" s="2" t="s">
        <v>69</v>
      </c>
      <c r="G111" s="3"/>
    </row>
    <row r="112" spans="2:7" x14ac:dyDescent="0.3">
      <c r="B112" s="32" t="s">
        <v>83</v>
      </c>
      <c r="C112" s="33"/>
      <c r="D112" s="33"/>
      <c r="E112" s="33"/>
      <c r="F112" s="31" t="s">
        <v>70</v>
      </c>
      <c r="G112" s="3"/>
    </row>
    <row r="113" spans="2:7" x14ac:dyDescent="0.3">
      <c r="B113" s="32" t="s">
        <v>71</v>
      </c>
      <c r="C113" s="33"/>
      <c r="D113" s="33"/>
      <c r="E113" s="33"/>
      <c r="F113" s="31" t="s">
        <v>72</v>
      </c>
      <c r="G113" s="3"/>
    </row>
    <row r="114" spans="2:7" x14ac:dyDescent="0.3">
      <c r="B114" s="32" t="s">
        <v>73</v>
      </c>
      <c r="C114" s="33"/>
      <c r="D114" s="33"/>
      <c r="E114" s="33"/>
      <c r="F114" s="31" t="s">
        <v>74</v>
      </c>
      <c r="G114" s="3"/>
    </row>
    <row r="115" spans="2:7" x14ac:dyDescent="0.3">
      <c r="B115" s="32" t="s">
        <v>76</v>
      </c>
      <c r="C115" s="33"/>
      <c r="D115" s="33"/>
      <c r="E115" s="33"/>
      <c r="F115" s="31" t="s">
        <v>75</v>
      </c>
      <c r="G115" s="3"/>
    </row>
    <row r="116" spans="2:7" x14ac:dyDescent="0.3">
      <c r="B116" s="32" t="s">
        <v>77</v>
      </c>
      <c r="C116" s="33"/>
      <c r="D116" s="33"/>
      <c r="E116" s="33"/>
      <c r="F116" s="31" t="s">
        <v>78</v>
      </c>
      <c r="G116" s="3"/>
    </row>
    <row r="117" spans="2:7" x14ac:dyDescent="0.3">
      <c r="B117" s="32" t="s">
        <v>79</v>
      </c>
      <c r="C117" s="33"/>
      <c r="D117" s="33"/>
      <c r="E117" s="33"/>
      <c r="F117" s="31" t="s">
        <v>80</v>
      </c>
      <c r="G117" s="3"/>
    </row>
    <row r="118" spans="2:7" x14ac:dyDescent="0.3">
      <c r="B118" s="32" t="s">
        <v>81</v>
      </c>
      <c r="C118" s="33"/>
      <c r="D118" s="33"/>
      <c r="E118" s="33"/>
      <c r="F118" s="31" t="s">
        <v>82</v>
      </c>
      <c r="G118" s="3"/>
    </row>
    <row r="119" spans="2:7" x14ac:dyDescent="0.3">
      <c r="B119" s="32"/>
      <c r="C119" s="33"/>
      <c r="D119" s="33"/>
      <c r="E119" s="33"/>
      <c r="F119" s="2"/>
      <c r="G119" s="3"/>
    </row>
    <row r="120" spans="2:7" x14ac:dyDescent="0.3">
      <c r="B120" s="32"/>
      <c r="C120" s="33"/>
      <c r="D120" s="33"/>
      <c r="E120" s="33"/>
      <c r="F120" s="2"/>
      <c r="G120" s="3"/>
    </row>
    <row r="121" spans="2:7" x14ac:dyDescent="0.3">
      <c r="B121" s="32"/>
      <c r="C121" s="33"/>
      <c r="D121" s="33"/>
      <c r="E121" s="33"/>
      <c r="F121" s="2"/>
      <c r="G121" s="3"/>
    </row>
    <row r="122" spans="2:7" ht="15" thickBot="1" x14ac:dyDescent="0.35">
      <c r="B122" s="34"/>
      <c r="C122" s="35"/>
      <c r="D122" s="35"/>
      <c r="E122" s="35"/>
      <c r="F122" s="5"/>
      <c r="G122" s="6"/>
    </row>
    <row r="124" spans="2:7" x14ac:dyDescent="0.3">
      <c r="B124" t="s">
        <v>40</v>
      </c>
    </row>
  </sheetData>
  <mergeCells count="142">
    <mergeCell ref="G100:G104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0:F100"/>
    <mergeCell ref="G90:G98"/>
    <mergeCell ref="B91:C91"/>
    <mergeCell ref="B93:C93"/>
    <mergeCell ref="B94:C94"/>
    <mergeCell ref="B95:C95"/>
    <mergeCell ref="B96:C96"/>
    <mergeCell ref="B97:C97"/>
    <mergeCell ref="B98:C98"/>
    <mergeCell ref="B68:C68"/>
    <mergeCell ref="D68:F68"/>
    <mergeCell ref="B70:F70"/>
    <mergeCell ref="G70:G89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56:F56"/>
    <mergeCell ref="G56:G57"/>
    <mergeCell ref="B57:C57"/>
    <mergeCell ref="D57:F57"/>
    <mergeCell ref="B58:C58"/>
    <mergeCell ref="D58:F58"/>
    <mergeCell ref="G58:G68"/>
    <mergeCell ref="B59:C59"/>
    <mergeCell ref="D59:F59"/>
    <mergeCell ref="B60:B63"/>
    <mergeCell ref="D60:F60"/>
    <mergeCell ref="D61:F61"/>
    <mergeCell ref="D62:F62"/>
    <mergeCell ref="D63:F63"/>
    <mergeCell ref="B64:C64"/>
    <mergeCell ref="D64:F64"/>
    <mergeCell ref="B89:C89"/>
    <mergeCell ref="B90:F90"/>
    <mergeCell ref="B83:C83"/>
    <mergeCell ref="B84:C84"/>
    <mergeCell ref="B85:C85"/>
    <mergeCell ref="B87:C87"/>
    <mergeCell ref="B88:C88"/>
    <mergeCell ref="B65:C65"/>
    <mergeCell ref="D65:F65"/>
    <mergeCell ref="B66:C66"/>
    <mergeCell ref="D66:F66"/>
    <mergeCell ref="B67:C67"/>
    <mergeCell ref="D67:F6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36:F36"/>
    <mergeCell ref="B37:C37"/>
    <mergeCell ref="D14:F14"/>
    <mergeCell ref="B39:C39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14:C14"/>
    <mergeCell ref="B22:C22"/>
    <mergeCell ref="B116:E116"/>
    <mergeCell ref="B117:E117"/>
    <mergeCell ref="B118:E118"/>
    <mergeCell ref="B119:E119"/>
    <mergeCell ref="B120:E120"/>
    <mergeCell ref="B121:E121"/>
    <mergeCell ref="B122:E122"/>
    <mergeCell ref="B109:E109"/>
    <mergeCell ref="B108:E108"/>
    <mergeCell ref="B110:E110"/>
    <mergeCell ref="B111:E111"/>
    <mergeCell ref="B112:E112"/>
    <mergeCell ref="B113:E113"/>
    <mergeCell ref="B114:E114"/>
    <mergeCell ref="B115:E115"/>
  </mergeCells>
  <dataValidations count="28">
    <dataValidation type="list" allowBlank="1" showInputMessage="1" showErrorMessage="1" sqref="D4:F4 D58:F58">
      <formula1>"VF,VM,VX, DB-5000"</formula1>
    </dataValidation>
    <dataValidation type="list" allowBlank="1" showInputMessage="1" showErrorMessage="1" sqref="D5:F5 D59:F59">
      <formula1>"FRONT,WALK-IN,REAR"</formula1>
    </dataValidation>
    <dataValidation type="list" errorStyle="warning" allowBlank="1" showInputMessage="1" showErrorMessage="1" sqref="D6:F6 D60:F60">
      <formula1>"FULL COLOR, MONOCHROME"</formula1>
    </dataValidation>
    <dataValidation type="list" errorStyle="warning" allowBlank="1" showInputMessage="1" showErrorMessage="1" sqref="D8:F8 D62:F62">
      <formula1>"9X5,9X15,16X16,24X16, 18X18"</formula1>
    </dataValidation>
    <dataValidation type="list" errorStyle="warning" allowBlank="1" showInputMessage="1" showErrorMessage="1" sqref="D9:F9 D63:F63">
      <formula1>"20,34,46,66"</formula1>
    </dataValidation>
    <dataValidation type="list" allowBlank="1" showInputMessage="1" showErrorMessage="1" sqref="D12:F12 D66:F66">
      <formula1>"FULL MATRIX,LINE MATRIX"</formula1>
    </dataValidation>
    <dataValidation type="list" allowBlank="1" showInputMessage="1" showErrorMessage="1" sqref="D7:F7 D61:F61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 B91:C91">
      <formula1>"DOOR SWITCH 2 (TC),'"</formula1>
    </dataValidation>
    <dataValidation type="list" allowBlank="1" showInputMessage="1" showErrorMessage="1" sqref="D34 D88">
      <formula1>"0,2,4"</formula1>
    </dataValidation>
    <dataValidation type="list" allowBlank="1" showInputMessage="1" showErrorMessage="1" sqref="D27 D81">
      <formula1>"0,1"</formula1>
    </dataValidation>
    <dataValidation type="list" allowBlank="1" showInputMessage="1" showErrorMessage="1" sqref="D33 D87">
      <formula1>"YES,NO"</formula1>
    </dataValidation>
    <dataValidation type="list" errorStyle="warning" allowBlank="1" showInputMessage="1" showErrorMessage="1" sqref="D30:D32 D84:D86">
      <formula1>"YES,NO"</formula1>
    </dataValidation>
    <dataValidation type="list" errorStyle="warning" allowBlank="1" showInputMessage="1" showErrorMessage="1" sqref="D14:F14 D68:F68">
      <formula1>"ROWS,BAYS"</formula1>
    </dataValidation>
    <dataValidation type="list" allowBlank="1" showInputMessage="1" showErrorMessage="1" sqref="D38 D92">
      <formula1>"CONTROL EQUIPMENT,ENTIRE DISPLAY,N/A"</formula1>
    </dataValidation>
    <dataValidation type="list" errorStyle="warning" allowBlank="1" showInputMessage="1" showErrorMessage="1" sqref="C38 C92">
      <formula1>"ALPHA FXM SERIES,TRIPPLITE,'"</formula1>
    </dataValidation>
    <dataValidation type="list" allowBlank="1" showInputMessage="1" showErrorMessage="1" sqref="B38 B92">
      <formula1>"UPS,'"</formula1>
    </dataValidation>
    <dataValidation type="list" allowBlank="1" showInputMessage="1" showErrorMessage="1" sqref="B39 B93">
      <formula1>"MINI DC I/O 1,'"</formula1>
    </dataValidation>
    <dataValidation type="list" allowBlank="1" showInputMessage="1" showErrorMessage="1" sqref="B40:C40 B94:C94">
      <formula1>"MINI DC I/O 2,'"</formula1>
    </dataValidation>
    <dataValidation type="list" allowBlank="1" showInputMessage="1" showErrorMessage="1" sqref="B41:C41 B95:C95">
      <formula1>"MINI DC I/O 3,'"</formula1>
    </dataValidation>
    <dataValidation type="list" allowBlank="1" showInputMessage="1" showErrorMessage="1" sqref="B42:C42 B96:C96">
      <formula1>"MINI DC I/O 4,'"</formula1>
    </dataValidation>
    <dataValidation type="list" allowBlank="1" showInputMessage="1" showErrorMessage="1" sqref="B43:C43 B97:C97">
      <formula1>"MINI DC I/O 5,'"</formula1>
    </dataValidation>
    <dataValidation type="list" allowBlank="1" showInputMessage="1" showErrorMessage="1" sqref="B44:C44 B98:C98">
      <formula1>"MINI DC I/O 6,'"</formula1>
    </dataValidation>
    <dataValidation type="list" errorStyle="warning" allowBlank="1" showInputMessage="1" showErrorMessage="1" sqref="D26 D80">
      <formula1>"1,2,3,4,5,6,7,8"</formula1>
    </dataValidation>
    <dataValidation type="list" errorStyle="warning" allowBlank="1" showInputMessage="1" showErrorMessage="1" sqref="D28 D82">
      <formula1>"1,2,3,4,5,6,7,8,9,10"</formula1>
    </dataValidation>
    <dataValidation type="list" errorStyle="warning" allowBlank="1" showInputMessage="1" showErrorMessage="1" sqref="D29 D83">
      <formula1>"NO,1,2,3,4,5,6,7,8,9,10"</formula1>
    </dataValidation>
    <dataValidation type="list" errorStyle="warning" allowBlank="1" showInputMessage="1" showErrorMessage="1" sqref="D35 D89">
      <formula1>"1,2"</formula1>
    </dataValidation>
    <dataValidation errorStyle="warning" allowBlank="1" showInputMessage="1" showErrorMessage="1" sqref="F29 F83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VF-2420-64x240-20-RGB</Model_x0020_Number>
    <OrderProject_x0020_ID xmlns="60f23eb2-5cd4-4b04-9c2e-17a4528dea34">C25970</OrderProject_x0020_ID>
    <Rev xmlns="63c2c479-d606-4150-9495-4e4a0a1fffcf">00</Rev>
    <PartNum xmlns="63c2c479-d606-4150-9495-4e4a0a1fffcf" xsi:nil="true"/>
    <DocNumber xmlns="63c2c479-d606-4150-9495-4e4a0a1fffcf">DD3766974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B7FD5-AD29-406E-B9F2-EAFE39EF5F7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60f23eb2-5cd4-4b04-9c2e-17a4528dea34"/>
    <ds:schemaRef ds:uri="63c2c479-d606-4150-9495-4e4a0a1fffc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6BE028-F6FA-4E8B-989D-1223D3DDF7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DB62D7-9740-4A93-BD98-A6313CCD4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C25970 Arizona DOT, Site Config, VF-2420-64x240-20-RGB, Gen IV</dc:title>
  <dc:creator>Dan Muzzey</dc:creator>
  <cp:lastModifiedBy>Hannah Just</cp:lastModifiedBy>
  <cp:lastPrinted>2017-12-18T16:30:47Z</cp:lastPrinted>
  <dcterms:created xsi:type="dcterms:W3CDTF">2017-03-27T20:46:42Z</dcterms:created>
  <dcterms:modified xsi:type="dcterms:W3CDTF">2017-12-18T16:35:03Z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