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14_{455B0F14-00D1-4B92-97F3-3954A4DE56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0" i="1" l="1"/>
  <c r="F79" i="1"/>
  <c r="F78" i="1"/>
  <c r="F77" i="1"/>
  <c r="F76" i="1"/>
  <c r="F75" i="1"/>
  <c r="F74" i="1"/>
  <c r="F73" i="1"/>
  <c r="E73" i="1"/>
  <c r="D73" i="1"/>
  <c r="D45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4B18A7F7-942A-48F3-A8B7-A2A59215705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B5C97EC8-8711-4746-A108-A33FDFF9DAE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G40" authorId="0" shapeId="0" xr:uid="{49929CA9-9A71-4261-B14D-5D5C1D27ADF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9" authorId="0" shapeId="0" xr:uid="{DD5291F5-F8AE-4D73-B35F-D8B86CBFB6E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<sst xmlns="http://schemas.openxmlformats.org/spreadsheetml/2006/main" count="310" uniqueCount="139">
  <si>
    <t>DD4708492</t>
  </si>
  <si>
    <t>C26980 Newark Liberty Airport, Site Config, VF-2360-64X256-20-RGB @2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</si>
  <si>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</si>
  <si>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</si>
  <si>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</si>
  <si>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</si>
  <si>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</si>
  <si>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</si>
  <si>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</si>
  <si>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1, 2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</si>
  <si>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</si>
  <si>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</si>
  <si>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</si>
  <si>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</si>
  <si>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</si>
  <si>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</si>
  <si>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</si>
  <si>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</si>
  <si>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</si>
  <si>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</si>
  <si>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</si>
  <si>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</si>
  <si>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</si>
  <si>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</si>
  <si>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</si>
  <si>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</si>
  <si>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</si>
  <si>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</si>
  <si>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</si>
  <si>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</si>
  <si>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</si>
  <si>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</si>
  <si>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</si>
  <si>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</si>
  <si>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</si>
  <si>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EXTERNAL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</si>
  <si>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</si>
  <si>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</si>
  <si>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</si>
  <si>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</si>
  <si>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</si>
  <si>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</si>
  <si>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</si>
  <si>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</si>
  <si>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</si>
  <si>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</si>
  <si>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</si>
  <si>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</si>
  <si>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</si>
  <si>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</si>
  <si>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</si>
  <si>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</si>
  <si>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</si>
  <si>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</si>
  <si>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</si>
  <si>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</si>
  <si>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</si>
  <si>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</si>
  <si>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</si>
  <si>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C26980 Newark Liberty Airport, Site Config, VF-2360-64X288-20-RGB @2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</si>
  <si>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</si>
  <si>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</si>
  <si>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</si>
  <si>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</si>
  <si>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</si>
  <si>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</si>
  <si>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</si>
  <si>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</si>
  <si>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N/A</t>
  </si>
  <si>
    <t>CONTROLLER CONFIGURATION PACKAGE</t>
  </si>
  <si>
    <t>Reference Drawings</t>
  </si>
  <si>
    <t>VF-2360-64x288-20-RGB Drawings:</t>
  </si>
  <si>
    <t>SATA Routing, PLR and Power Entrance Locations</t>
  </si>
  <si>
    <t xml:space="preserve">DWG-3612838 </t>
  </si>
  <si>
    <t>Fiber Routing, PLR and AC Power Entrance, VF-23XX, Right Entrance</t>
  </si>
  <si>
    <t>DWG-3739781</t>
  </si>
  <si>
    <t>Schematic, Signal, CAN Network, with Extension</t>
  </si>
  <si>
    <t>DWG-3777696</t>
  </si>
  <si>
    <t>Site Riser, 1 Sign, 1 TC, VFC, 120/240 VAC</t>
  </si>
  <si>
    <t>DWG-3787023</t>
  </si>
  <si>
    <t>Site Riser, Multi Sign, 1 TC, VFC, 120/240 VAC</t>
  </si>
  <si>
    <t>DWG-3799984</t>
  </si>
  <si>
    <t>Schematic, Power Supply Redundancy Board, 4 High, 3 Full Bays and Fan</t>
  </si>
  <si>
    <t>DWG-3912799</t>
  </si>
  <si>
    <t>Schematic, Power Supply Redundancy Board, 4 High, 3 Full Bays</t>
  </si>
  <si>
    <t>DWG-3912800</t>
  </si>
  <si>
    <t>Final Assembly Details, VF-23**</t>
  </si>
  <si>
    <t>DWG-3916210</t>
  </si>
  <si>
    <t>Component Layout, Single Section, Front View, 4x18</t>
  </si>
  <si>
    <t>DWG-4104078</t>
  </si>
  <si>
    <t>Component Layout, Single Section, Rear View, 4x18</t>
  </si>
  <si>
    <t>DWG-4104212</t>
  </si>
  <si>
    <t>Schematic, I/O Board, 6 Fans, Door Detection</t>
  </si>
  <si>
    <t>DWG-4104252</t>
  </si>
  <si>
    <t>Borders, Sectional, VF-23**, 4x18, Curved</t>
  </si>
  <si>
    <t>DWG-4106570</t>
  </si>
  <si>
    <t>Shop Drawing, VF-23**-64x288-20-RGB, 4x18 Modules, Z-Brackets</t>
  </si>
  <si>
    <t>DWG-4596828</t>
  </si>
  <si>
    <t>VF-2360-64x256-20-RGB Drawings:</t>
  </si>
  <si>
    <t>Schematic, Signal, CAN Network, VF-23**</t>
  </si>
  <si>
    <t>DWG-3887885</t>
  </si>
  <si>
    <t>Schematic, PSRB, 4 High, 1 Full Bay, 2 Partial Bays</t>
  </si>
  <si>
    <t>DWG-3912805</t>
  </si>
  <si>
    <t>Shop Drawing, VF-23**-64x256-20-RGB, 4x16 Modules, Z-Brackets</t>
  </si>
  <si>
    <t>DWG-4596833</t>
  </si>
  <si>
    <t>Component Layout, Single Section, Front View, 4x16</t>
  </si>
  <si>
    <t>DWG-4709128</t>
  </si>
  <si>
    <t>Component Layout, Single Section, Rear View, 4x16</t>
  </si>
  <si>
    <t>DWG-4709206</t>
  </si>
  <si>
    <t>Schematic, I/O Board, 6 Fans, Door Detection, 2 Surge Suppressors</t>
  </si>
  <si>
    <t>DWG-4709382</t>
  </si>
  <si>
    <t>Common Traffic Cabinet Drawings:</t>
  </si>
  <si>
    <t>Signal Schematic, Traffic Cabinet, VFC, Door Open Detection, 4 Doors</t>
  </si>
  <si>
    <t>DWG-3057276</t>
  </si>
  <si>
    <t>Schematic, UPS and UPS Battery Assembly Interconnect</t>
  </si>
  <si>
    <t>DWG-3562644</t>
  </si>
  <si>
    <t>Schematic, 332D Traffic Cabinet, 120 VAC, 2 Fans, 1–4 Signs</t>
  </si>
  <si>
    <t>DWG-4105377</t>
  </si>
  <si>
    <t>Schematic, 332D, Traffic Cabinet, Door Switch and Light, Four Doors</t>
  </si>
  <si>
    <t>DWG-3160815</t>
  </si>
  <si>
    <t>Traffic Cabinet Drawings (1 VFC):</t>
  </si>
  <si>
    <t>Shop Drawing, TC, 332D Ground Mount, SS, Controller UPS, 2 VFC</t>
  </si>
  <si>
    <t>DWG-4008270</t>
  </si>
  <si>
    <t>Final Assembly, TC, 332D Ground Mount, Stainless Steel, CUPS, VFC</t>
  </si>
  <si>
    <t>DWG-4105297</t>
  </si>
  <si>
    <t>Traffic Cabinet Drawings (1 VFC, Closed Bottom):</t>
  </si>
  <si>
    <t>Shop Drawing, TC, 332D Ground Mount, SS, CUPS, 1 VFC Closed Bottom</t>
  </si>
  <si>
    <t>DWG-4007656</t>
  </si>
  <si>
    <t>Final Assembly, TC, 332D Ground Mount, SS, CUPS, VFC, Closed Bottom</t>
  </si>
  <si>
    <t>DWG-4107441</t>
  </si>
  <si>
    <t>Traffic Cabinet Drawings (2 VFC, Closed Bottom, Fiber Patch Panel):</t>
  </si>
  <si>
    <t>Shop Drawing, TC, 332D, SS, Controller UPS, 2 VFC, Closed Bottom</t>
  </si>
  <si>
    <t>DWG-4007657</t>
  </si>
  <si>
    <t>Final Assembly, TC, 332D, SS, Controller UPS, FPP, 2 VFCs, Closed Bottom</t>
  </si>
  <si>
    <t>DWG-4107486</t>
  </si>
  <si>
    <t>Traffic Cabinet Drawings (2 VFC, Fiber Patch Panel):</t>
  </si>
  <si>
    <t>Final Assembly, Traffic Cabinet, 332D, SS, CUPS, Fiber Patch Panel, 2 VFCs</t>
  </si>
  <si>
    <t>DWG-4107485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</si>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</sst>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29" xfId="0" quotePrefix="1" applyBorder="1"/>
    <xf numFmtId="0" fontId="0" fillId="0" borderId="28" xfId="0" quotePrefix="1" applyBorder="1"/>
    <xf numFmtId="0" fontId="0" fillId="0" borderId="15" xfId="0" quotePrefix="1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3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68" t="s">
        <v>1</v>
      </c>
      <c r="E1" s="68"/>
      <c r="F1" s="68"/>
      <c r="G1" t="s">
        <v>2</v>
      </c>
    </row>
    <row r="2" spans="2:7" ht="15" customHeight="1">
      <c r="B2" s="34" t="s">
        <v>3</v>
      </c>
      <c r="C2" s="35"/>
      <c r="D2" s="35"/>
      <c r="E2" s="35"/>
      <c r="F2" s="47"/>
      <c r="G2" s="74" t="s">
        <v>4</v>
      </c>
    </row>
    <row r="3" spans="2:7" ht="15.75" thickBot="1">
      <c r="B3" s="69" t="s">
        <v>5</v>
      </c>
      <c r="C3" s="70"/>
      <c r="D3" s="72" t="s">
        <v>6</v>
      </c>
      <c r="E3" s="70"/>
      <c r="F3" s="73"/>
      <c r="G3" s="75"/>
    </row>
    <row r="4" spans="2:7">
      <c r="B4" s="12" t="s">
        <v>7</v>
      </c>
      <c r="C4" s="11"/>
      <c r="D4" s="66" t="s">
        <v>8</v>
      </c>
      <c r="E4" s="66"/>
      <c r="F4" s="66"/>
      <c r="G4" s="57" t="s">
        <v>9</v>
      </c>
    </row>
    <row r="5" spans="2:7">
      <c r="B5" s="12" t="s">
        <v>10</v>
      </c>
      <c r="C5" s="11"/>
      <c r="D5" s="66" t="s">
        <v>11</v>
      </c>
      <c r="E5" s="66"/>
      <c r="F5" s="66"/>
      <c r="G5" s="58"/>
    </row>
    <row r="6" spans="2:7">
      <c r="B6" s="71" t="s">
        <v>12</v>
      </c>
      <c r="C6" s="11" t="s">
        <v>13</v>
      </c>
      <c r="D6" s="66" t="s">
        <v>14</v>
      </c>
      <c r="E6" s="66"/>
      <c r="F6" s="66"/>
      <c r="G6" s="58"/>
    </row>
    <row r="7" spans="2:7">
      <c r="B7" s="71"/>
      <c r="C7" s="11" t="s">
        <v>15</v>
      </c>
      <c r="D7" s="66" t="s">
        <v>16</v>
      </c>
      <c r="E7" s="66"/>
      <c r="F7" s="66"/>
      <c r="G7" s="58"/>
    </row>
    <row r="8" spans="2:7">
      <c r="B8" s="71"/>
      <c r="C8" s="11" t="s">
        <v>17</v>
      </c>
      <c r="D8" s="66" t="s">
        <v>18</v>
      </c>
      <c r="E8" s="66"/>
      <c r="F8" s="66"/>
      <c r="G8" s="58"/>
    </row>
    <row r="9" spans="2:7">
      <c r="B9" s="71"/>
      <c r="C9" s="11" t="s">
        <v>19</v>
      </c>
      <c r="D9" s="67">
        <f>IF(D8="16x16",20,IF(D8="20x20",16,IF(D8="25x25",13,"FALSE")))</f>
        <v>20</v>
      </c>
      <c r="E9" s="67"/>
      <c r="F9" s="67"/>
      <c r="G9" s="58"/>
    </row>
    <row r="10" spans="2:7">
      <c r="B10" s="65" t="s">
        <v>20</v>
      </c>
      <c r="C10" s="66"/>
      <c r="D10" s="67">
        <v>64</v>
      </c>
      <c r="E10" s="67"/>
      <c r="F10" s="67"/>
      <c r="G10" s="58"/>
    </row>
    <row r="11" spans="2:7">
      <c r="B11" s="65" t="s">
        <v>21</v>
      </c>
      <c r="C11" s="66"/>
      <c r="D11" s="67">
        <v>256</v>
      </c>
      <c r="E11" s="67"/>
      <c r="F11" s="67"/>
      <c r="G11" s="58"/>
    </row>
    <row r="12" spans="2:7">
      <c r="B12" s="65" t="s">
        <v>22</v>
      </c>
      <c r="C12" s="66"/>
      <c r="D12" s="66" t="s">
        <v>23</v>
      </c>
      <c r="E12" s="66"/>
      <c r="F12" s="66"/>
      <c r="G12" s="58"/>
    </row>
    <row r="13" spans="2:7" ht="15.75" thickBot="1">
      <c r="B13" s="44" t="s">
        <v>24</v>
      </c>
      <c r="C13" s="45"/>
      <c r="D13" s="46">
        <v>1</v>
      </c>
      <c r="E13" s="46"/>
      <c r="F13" s="46"/>
      <c r="G13" s="58"/>
    </row>
    <row r="14" spans="2:7" ht="15.75" thickBot="1">
      <c r="B14" s="44" t="s">
        <v>25</v>
      </c>
      <c r="C14" s="45"/>
      <c r="D14" s="46" t="s">
        <v>26</v>
      </c>
      <c r="E14" s="46"/>
      <c r="F14" s="46"/>
      <c r="G14" s="59"/>
    </row>
    <row r="15" spans="2:7" ht="15.75" thickBot="1"/>
    <row r="16" spans="2:7">
      <c r="B16" s="34" t="s">
        <v>27</v>
      </c>
      <c r="C16" s="35"/>
      <c r="D16" s="35"/>
      <c r="E16" s="35"/>
      <c r="F16" s="47"/>
      <c r="G16" s="48" t="s">
        <v>9</v>
      </c>
    </row>
    <row r="17" spans="2:7">
      <c r="B17" s="51" t="s">
        <v>5</v>
      </c>
      <c r="C17" s="52"/>
      <c r="D17" s="10" t="s">
        <v>6</v>
      </c>
      <c r="E17" s="10" t="s">
        <v>28</v>
      </c>
      <c r="F17" s="10" t="s">
        <v>29</v>
      </c>
      <c r="G17" s="49"/>
    </row>
    <row r="18" spans="2:7">
      <c r="B18" s="15" t="s">
        <v>30</v>
      </c>
      <c r="C18" s="14"/>
      <c r="D18" s="11" t="s">
        <v>31</v>
      </c>
      <c r="E18" s="11" t="s">
        <v>32</v>
      </c>
      <c r="F18" s="11" t="s">
        <v>33</v>
      </c>
      <c r="G18" s="49"/>
    </row>
    <row r="19" spans="2:7">
      <c r="B19" s="53" t="s">
        <v>34</v>
      </c>
      <c r="C19" s="54"/>
      <c r="D19" s="11" t="s">
        <v>35</v>
      </c>
      <c r="E19" s="11" t="s">
        <v>32</v>
      </c>
      <c r="F19" s="11" t="s">
        <v>33</v>
      </c>
      <c r="G19" s="49"/>
    </row>
    <row r="20" spans="2:7">
      <c r="B20" s="55"/>
      <c r="C20" s="56"/>
      <c r="D20" s="11" t="s">
        <v>12</v>
      </c>
      <c r="E20" s="11" t="s">
        <v>32</v>
      </c>
      <c r="F20" s="11" t="s">
        <v>33</v>
      </c>
      <c r="G20" s="49"/>
    </row>
    <row r="21" spans="2:7">
      <c r="B21" s="15" t="s">
        <v>36</v>
      </c>
      <c r="C21" s="14"/>
      <c r="D21" s="11" t="s">
        <v>37</v>
      </c>
      <c r="E21" s="11" t="s">
        <v>32</v>
      </c>
      <c r="F21" s="11" t="s">
        <v>33</v>
      </c>
      <c r="G21" s="49"/>
    </row>
    <row r="22" spans="2:7">
      <c r="B22" s="15" t="s">
        <v>38</v>
      </c>
      <c r="C22" s="14"/>
      <c r="D22" s="25" t="s">
        <v>37</v>
      </c>
      <c r="E22" s="25" t="s">
        <v>39</v>
      </c>
      <c r="F22" s="11" t="s">
        <v>33</v>
      </c>
      <c r="G22" s="49"/>
    </row>
    <row r="23" spans="2:7">
      <c r="B23" s="15" t="s">
        <v>40</v>
      </c>
      <c r="C23" s="14"/>
      <c r="D23" s="25" t="s">
        <v>41</v>
      </c>
      <c r="E23" s="25" t="s">
        <v>39</v>
      </c>
      <c r="F23" s="13" t="s">
        <v>39</v>
      </c>
      <c r="G23" s="49"/>
    </row>
    <row r="24" spans="2:7">
      <c r="B24" s="15" t="s">
        <v>42</v>
      </c>
      <c r="C24" s="14"/>
      <c r="D24" s="25" t="s">
        <v>37</v>
      </c>
      <c r="E24" s="25" t="s">
        <v>39</v>
      </c>
      <c r="F24" s="13" t="s">
        <v>39</v>
      </c>
      <c r="G24" s="49"/>
    </row>
    <row r="25" spans="2:7">
      <c r="B25" s="15" t="s">
        <v>43</v>
      </c>
      <c r="C25" s="14"/>
      <c r="D25" s="25" t="s">
        <v>44</v>
      </c>
      <c r="E25" s="25" t="s">
        <v>39</v>
      </c>
      <c r="F25" s="13" t="s">
        <v>45</v>
      </c>
      <c r="G25" s="49"/>
    </row>
    <row r="26" spans="2:7">
      <c r="B26" s="15" t="s">
        <v>46</v>
      </c>
      <c r="C26" s="14"/>
      <c r="D26" s="25" t="s">
        <v>37</v>
      </c>
      <c r="E26" s="25" t="s">
        <v>39</v>
      </c>
      <c r="F26" s="13" t="s">
        <v>39</v>
      </c>
      <c r="G26" s="49"/>
    </row>
    <row r="27" spans="2:7">
      <c r="B27" s="15" t="s">
        <v>47</v>
      </c>
      <c r="C27" s="14"/>
      <c r="D27" s="23" t="s">
        <v>41</v>
      </c>
      <c r="E27" s="25" t="s">
        <v>39</v>
      </c>
      <c r="F27" s="13" t="s">
        <v>39</v>
      </c>
      <c r="G27" s="49"/>
    </row>
    <row r="28" spans="2:7">
      <c r="B28" s="15" t="s">
        <v>48</v>
      </c>
      <c r="C28" s="14"/>
      <c r="D28" s="23" t="s">
        <v>49</v>
      </c>
      <c r="E28" s="25"/>
      <c r="F28" s="13"/>
      <c r="G28" s="49"/>
    </row>
    <row r="29" spans="2:7">
      <c r="B29" s="15" t="s">
        <v>50</v>
      </c>
      <c r="C29" s="14"/>
      <c r="D29" s="23" t="s">
        <v>37</v>
      </c>
      <c r="E29" s="25" t="s">
        <v>39</v>
      </c>
      <c r="F29" s="13" t="s">
        <v>39</v>
      </c>
      <c r="G29" s="49"/>
    </row>
    <row r="30" spans="2:7">
      <c r="B30" s="15" t="s">
        <v>51</v>
      </c>
      <c r="C30" s="14"/>
      <c r="D30" s="23" t="s">
        <v>37</v>
      </c>
      <c r="E30" s="25" t="s">
        <v>39</v>
      </c>
      <c r="F30" s="13" t="s">
        <v>39</v>
      </c>
      <c r="G30" s="49"/>
    </row>
    <row r="31" spans="2:7">
      <c r="B31" s="16" t="s">
        <v>52</v>
      </c>
      <c r="C31" s="17"/>
      <c r="D31" s="23" t="s">
        <v>37</v>
      </c>
      <c r="E31" s="25" t="s">
        <v>39</v>
      </c>
      <c r="F31" s="13" t="s">
        <v>39</v>
      </c>
      <c r="G31" s="49"/>
    </row>
    <row r="32" spans="2:7">
      <c r="B32" s="15" t="s">
        <v>53</v>
      </c>
      <c r="C32" s="14"/>
      <c r="D32" s="23" t="s">
        <v>41</v>
      </c>
      <c r="E32" s="25" t="s">
        <v>39</v>
      </c>
      <c r="F32" s="13" t="s">
        <v>39</v>
      </c>
      <c r="G32" s="49"/>
    </row>
    <row r="33" spans="2:7">
      <c r="B33" s="15" t="s">
        <v>54</v>
      </c>
      <c r="C33" s="14"/>
      <c r="D33" s="25" t="s">
        <v>37</v>
      </c>
      <c r="E33" s="25" t="s">
        <v>39</v>
      </c>
      <c r="F33" s="13" t="s">
        <v>39</v>
      </c>
      <c r="G33" s="49"/>
    </row>
    <row r="34" spans="2:7">
      <c r="B34" s="15" t="s">
        <v>55</v>
      </c>
      <c r="C34" s="21"/>
      <c r="D34" s="25" t="s">
        <v>56</v>
      </c>
      <c r="E34" s="18" t="s">
        <v>39</v>
      </c>
      <c r="F34" s="19" t="s">
        <v>39</v>
      </c>
      <c r="G34" s="49"/>
    </row>
    <row r="35" spans="2:7" ht="15.75" thickBot="1">
      <c r="B35" s="4" t="s">
        <v>57</v>
      </c>
      <c r="C35" s="24"/>
      <c r="D35" s="9" t="s">
        <v>58</v>
      </c>
      <c r="E35" s="22" t="s">
        <v>39</v>
      </c>
      <c r="F35" s="20" t="s">
        <v>39</v>
      </c>
      <c r="G35" s="50"/>
    </row>
    <row r="36" spans="2:7">
      <c r="C36" s="26"/>
      <c r="D36" s="26"/>
      <c r="E36" s="26"/>
      <c r="F36" s="27"/>
      <c r="G36" s="28"/>
    </row>
    <row r="37" spans="2:7" ht="15.75" thickBot="1">
      <c r="B37" t="s">
        <v>0</v>
      </c>
      <c r="D37" s="68" t="s">
        <v>59</v>
      </c>
      <c r="E37" s="68"/>
      <c r="F37" s="68"/>
      <c r="G37" t="s">
        <v>2</v>
      </c>
    </row>
    <row r="38" spans="2:7">
      <c r="B38" s="34" t="s">
        <v>3</v>
      </c>
      <c r="C38" s="35"/>
      <c r="D38" s="35"/>
      <c r="E38" s="35"/>
      <c r="F38" s="47"/>
      <c r="G38" s="74" t="s">
        <v>4</v>
      </c>
    </row>
    <row r="39" spans="2:7" ht="15.75" thickBot="1">
      <c r="B39" s="69" t="s">
        <v>5</v>
      </c>
      <c r="C39" s="70"/>
      <c r="D39" s="72" t="s">
        <v>6</v>
      </c>
      <c r="E39" s="70"/>
      <c r="F39" s="73"/>
      <c r="G39" s="75"/>
    </row>
    <row r="40" spans="2:7">
      <c r="B40" s="12" t="s">
        <v>7</v>
      </c>
      <c r="C40" s="11"/>
      <c r="D40" s="66" t="s">
        <v>8</v>
      </c>
      <c r="E40" s="66"/>
      <c r="F40" s="66"/>
      <c r="G40" s="57" t="s">
        <v>9</v>
      </c>
    </row>
    <row r="41" spans="2:7">
      <c r="B41" s="12" t="s">
        <v>10</v>
      </c>
      <c r="C41" s="11"/>
      <c r="D41" s="66" t="s">
        <v>11</v>
      </c>
      <c r="E41" s="66"/>
      <c r="F41" s="66"/>
      <c r="G41" s="58"/>
    </row>
    <row r="42" spans="2:7">
      <c r="B42" s="71" t="s">
        <v>12</v>
      </c>
      <c r="C42" s="11" t="s">
        <v>13</v>
      </c>
      <c r="D42" s="66" t="s">
        <v>14</v>
      </c>
      <c r="E42" s="66"/>
      <c r="F42" s="66"/>
      <c r="G42" s="58"/>
    </row>
    <row r="43" spans="2:7">
      <c r="B43" s="71"/>
      <c r="C43" s="11" t="s">
        <v>15</v>
      </c>
      <c r="D43" s="66" t="s">
        <v>16</v>
      </c>
      <c r="E43" s="66"/>
      <c r="F43" s="66"/>
      <c r="G43" s="58"/>
    </row>
    <row r="44" spans="2:7">
      <c r="B44" s="71"/>
      <c r="C44" s="11" t="s">
        <v>17</v>
      </c>
      <c r="D44" s="66" t="s">
        <v>18</v>
      </c>
      <c r="E44" s="66"/>
      <c r="F44" s="66"/>
      <c r="G44" s="58"/>
    </row>
    <row r="45" spans="2:7">
      <c r="B45" s="71"/>
      <c r="C45" s="11" t="s">
        <v>19</v>
      </c>
      <c r="D45" s="67">
        <f>IF(D44="16x16",20,IF(D44="20x20",16,IF(D44="25x25",13,"FALSE")))</f>
        <v>20</v>
      </c>
      <c r="E45" s="67"/>
      <c r="F45" s="67"/>
      <c r="G45" s="58"/>
    </row>
    <row r="46" spans="2:7">
      <c r="B46" s="65" t="s">
        <v>20</v>
      </c>
      <c r="C46" s="66"/>
      <c r="D46" s="67">
        <v>64</v>
      </c>
      <c r="E46" s="67"/>
      <c r="F46" s="67"/>
      <c r="G46" s="58"/>
    </row>
    <row r="47" spans="2:7">
      <c r="B47" s="65" t="s">
        <v>21</v>
      </c>
      <c r="C47" s="66"/>
      <c r="D47" s="67">
        <v>288</v>
      </c>
      <c r="E47" s="67"/>
      <c r="F47" s="67"/>
      <c r="G47" s="58"/>
    </row>
    <row r="48" spans="2:7">
      <c r="B48" s="65" t="s">
        <v>22</v>
      </c>
      <c r="C48" s="66"/>
      <c r="D48" s="66" t="s">
        <v>23</v>
      </c>
      <c r="E48" s="66"/>
      <c r="F48" s="66"/>
      <c r="G48" s="58"/>
    </row>
    <row r="49" spans="2:7" ht="15.75" thickBot="1">
      <c r="B49" s="44" t="s">
        <v>24</v>
      </c>
      <c r="C49" s="45"/>
      <c r="D49" s="46">
        <v>1</v>
      </c>
      <c r="E49" s="46"/>
      <c r="F49" s="46"/>
      <c r="G49" s="58"/>
    </row>
    <row r="50" spans="2:7" ht="15.75" thickBot="1">
      <c r="B50" s="44" t="s">
        <v>25</v>
      </c>
      <c r="C50" s="45"/>
      <c r="D50" s="46" t="s">
        <v>26</v>
      </c>
      <c r="E50" s="46"/>
      <c r="F50" s="46"/>
      <c r="G50" s="59"/>
    </row>
    <row r="51" spans="2:7" ht="15.75" thickBot="1"/>
    <row r="52" spans="2:7">
      <c r="B52" s="34" t="s">
        <v>27</v>
      </c>
      <c r="C52" s="35"/>
      <c r="D52" s="35"/>
      <c r="E52" s="35"/>
      <c r="F52" s="47"/>
      <c r="G52" s="48" t="s">
        <v>9</v>
      </c>
    </row>
    <row r="53" spans="2:7">
      <c r="B53" s="51" t="s">
        <v>5</v>
      </c>
      <c r="C53" s="52"/>
      <c r="D53" s="10" t="s">
        <v>6</v>
      </c>
      <c r="E53" s="10" t="s">
        <v>28</v>
      </c>
      <c r="F53" s="10" t="s">
        <v>29</v>
      </c>
      <c r="G53" s="49"/>
    </row>
    <row r="54" spans="2:7">
      <c r="B54" s="15" t="s">
        <v>30</v>
      </c>
      <c r="C54" s="14"/>
      <c r="D54" s="11" t="s">
        <v>31</v>
      </c>
      <c r="E54" s="11" t="s">
        <v>32</v>
      </c>
      <c r="F54" s="11" t="s">
        <v>33</v>
      </c>
      <c r="G54" s="49"/>
    </row>
    <row r="55" spans="2:7">
      <c r="B55" s="53" t="s">
        <v>34</v>
      </c>
      <c r="C55" s="54"/>
      <c r="D55" s="11" t="s">
        <v>35</v>
      </c>
      <c r="E55" s="11" t="s">
        <v>32</v>
      </c>
      <c r="F55" s="11" t="s">
        <v>33</v>
      </c>
      <c r="G55" s="49"/>
    </row>
    <row r="56" spans="2:7">
      <c r="B56" s="55"/>
      <c r="C56" s="56"/>
      <c r="D56" s="11" t="s">
        <v>12</v>
      </c>
      <c r="E56" s="11" t="s">
        <v>32</v>
      </c>
      <c r="F56" s="11" t="s">
        <v>33</v>
      </c>
      <c r="G56" s="49"/>
    </row>
    <row r="57" spans="2:7">
      <c r="B57" s="15" t="s">
        <v>36</v>
      </c>
      <c r="C57" s="14"/>
      <c r="D57" s="11" t="s">
        <v>37</v>
      </c>
      <c r="E57" s="11" t="s">
        <v>32</v>
      </c>
      <c r="F57" s="11" t="s">
        <v>33</v>
      </c>
      <c r="G57" s="49"/>
    </row>
    <row r="58" spans="2:7">
      <c r="B58" s="15" t="s">
        <v>38</v>
      </c>
      <c r="C58" s="14"/>
      <c r="D58" s="25" t="s">
        <v>37</v>
      </c>
      <c r="E58" s="25" t="s">
        <v>39</v>
      </c>
      <c r="F58" s="11" t="s">
        <v>33</v>
      </c>
      <c r="G58" s="49"/>
    </row>
    <row r="59" spans="2:7">
      <c r="B59" s="15" t="s">
        <v>40</v>
      </c>
      <c r="C59" s="14"/>
      <c r="D59" s="25" t="s">
        <v>41</v>
      </c>
      <c r="E59" s="25" t="s">
        <v>39</v>
      </c>
      <c r="F59" s="13" t="s">
        <v>39</v>
      </c>
      <c r="G59" s="49"/>
    </row>
    <row r="60" spans="2:7">
      <c r="B60" s="15" t="s">
        <v>42</v>
      </c>
      <c r="C60" s="14"/>
      <c r="D60" s="25" t="s">
        <v>37</v>
      </c>
      <c r="E60" s="25" t="s">
        <v>39</v>
      </c>
      <c r="F60" s="13" t="s">
        <v>39</v>
      </c>
      <c r="G60" s="49"/>
    </row>
    <row r="61" spans="2:7">
      <c r="B61" s="15" t="s">
        <v>43</v>
      </c>
      <c r="C61" s="14"/>
      <c r="D61" s="25" t="s">
        <v>44</v>
      </c>
      <c r="E61" s="25" t="s">
        <v>39</v>
      </c>
      <c r="F61" s="13" t="s">
        <v>45</v>
      </c>
      <c r="G61" s="49"/>
    </row>
    <row r="62" spans="2:7">
      <c r="B62" s="15" t="s">
        <v>46</v>
      </c>
      <c r="C62" s="14"/>
      <c r="D62" s="25" t="s">
        <v>37</v>
      </c>
      <c r="E62" s="25" t="s">
        <v>39</v>
      </c>
      <c r="F62" s="13" t="s">
        <v>39</v>
      </c>
      <c r="G62" s="49"/>
    </row>
    <row r="63" spans="2:7">
      <c r="B63" s="15" t="s">
        <v>47</v>
      </c>
      <c r="C63" s="14"/>
      <c r="D63" s="23" t="s">
        <v>41</v>
      </c>
      <c r="E63" s="25" t="s">
        <v>39</v>
      </c>
      <c r="F63" s="13" t="s">
        <v>39</v>
      </c>
      <c r="G63" s="49"/>
    </row>
    <row r="64" spans="2:7">
      <c r="B64" s="15" t="s">
        <v>48</v>
      </c>
      <c r="C64" s="14"/>
      <c r="D64" s="23" t="s">
        <v>49</v>
      </c>
      <c r="E64" s="25"/>
      <c r="F64" s="13"/>
      <c r="G64" s="49"/>
    </row>
    <row r="65" spans="2:7">
      <c r="B65" s="15" t="s">
        <v>50</v>
      </c>
      <c r="C65" s="14"/>
      <c r="D65" s="23" t="s">
        <v>37</v>
      </c>
      <c r="E65" s="25" t="s">
        <v>39</v>
      </c>
      <c r="F65" s="13" t="s">
        <v>39</v>
      </c>
      <c r="G65" s="49"/>
    </row>
    <row r="66" spans="2:7">
      <c r="B66" s="15" t="s">
        <v>51</v>
      </c>
      <c r="C66" s="14"/>
      <c r="D66" s="23" t="s">
        <v>37</v>
      </c>
      <c r="E66" s="25" t="s">
        <v>39</v>
      </c>
      <c r="F66" s="13" t="s">
        <v>39</v>
      </c>
      <c r="G66" s="49"/>
    </row>
    <row r="67" spans="2:7">
      <c r="B67" s="16" t="s">
        <v>52</v>
      </c>
      <c r="C67" s="17"/>
      <c r="D67" s="23" t="s">
        <v>37</v>
      </c>
      <c r="E67" s="25" t="s">
        <v>39</v>
      </c>
      <c r="F67" s="13" t="s">
        <v>39</v>
      </c>
      <c r="G67" s="49"/>
    </row>
    <row r="68" spans="2:7">
      <c r="B68" s="15" t="s">
        <v>53</v>
      </c>
      <c r="C68" s="14"/>
      <c r="D68" s="23" t="s">
        <v>41</v>
      </c>
      <c r="E68" s="25" t="s">
        <v>39</v>
      </c>
      <c r="F68" s="13" t="s">
        <v>39</v>
      </c>
      <c r="G68" s="49"/>
    </row>
    <row r="69" spans="2:7">
      <c r="B69" s="15" t="s">
        <v>54</v>
      </c>
      <c r="C69" s="14"/>
      <c r="D69" s="25" t="s">
        <v>37</v>
      </c>
      <c r="E69" s="25" t="s">
        <v>39</v>
      </c>
      <c r="F69" s="13" t="s">
        <v>39</v>
      </c>
      <c r="G69" s="49"/>
    </row>
    <row r="70" spans="2:7">
      <c r="B70" s="15" t="s">
        <v>55</v>
      </c>
      <c r="C70" s="21"/>
      <c r="D70" s="25" t="s">
        <v>56</v>
      </c>
      <c r="E70" s="18" t="s">
        <v>39</v>
      </c>
      <c r="F70" s="19" t="s">
        <v>39</v>
      </c>
      <c r="G70" s="49"/>
    </row>
    <row r="71" spans="2:7" ht="15.75" thickBot="1">
      <c r="B71" s="4" t="s">
        <v>57</v>
      </c>
      <c r="C71" s="24"/>
      <c r="D71" s="9" t="s">
        <v>58</v>
      </c>
      <c r="E71" s="22" t="s">
        <v>39</v>
      </c>
      <c r="F71" s="20" t="s">
        <v>39</v>
      </c>
      <c r="G71" s="50"/>
    </row>
    <row r="72" spans="2:7">
      <c r="B72" s="34" t="s">
        <v>60</v>
      </c>
      <c r="C72" s="35"/>
      <c r="D72" s="35"/>
      <c r="E72" s="35"/>
      <c r="F72" s="47"/>
      <c r="G72" s="57" t="s">
        <v>9</v>
      </c>
    </row>
    <row r="73" spans="2:7">
      <c r="B73" s="60" t="s">
        <v>61</v>
      </c>
      <c r="C73" s="61"/>
      <c r="D73" s="25">
        <f>IF(B73="DOOR SWITCH 2 (TC)",1,"N/A")</f>
        <v>1</v>
      </c>
      <c r="E73" s="25">
        <f>IF(B73="DOOR SWITCH 2 (TC)",1,"N/A")</f>
        <v>1</v>
      </c>
      <c r="F73" s="13" t="str">
        <f>IF(B73="DOOR SWITCH 2 (TC)","VIP 1","N/A")</f>
        <v>VIP 1</v>
      </c>
      <c r="G73" s="58"/>
    </row>
    <row r="74" spans="2:7">
      <c r="B74" s="29" t="s">
        <v>62</v>
      </c>
      <c r="C74" s="30" t="s">
        <v>63</v>
      </c>
      <c r="D74" s="25" t="s">
        <v>64</v>
      </c>
      <c r="E74" s="25" t="s">
        <v>39</v>
      </c>
      <c r="F74" s="13" t="str">
        <f>IF(B74="UPS","AUXILARY","N/A")</f>
        <v>AUXILARY</v>
      </c>
      <c r="G74" s="58"/>
    </row>
    <row r="75" spans="2:7">
      <c r="B75" s="62"/>
      <c r="C75" s="43"/>
      <c r="D75" s="25" t="s">
        <v>39</v>
      </c>
      <c r="E75" s="25" t="s">
        <v>39</v>
      </c>
      <c r="F75" s="13" t="str">
        <f>IF(B75="MINI DC I/O 1","ON DISPLAY INTERFACE","N/A")</f>
        <v>N/A</v>
      </c>
      <c r="G75" s="58"/>
    </row>
    <row r="76" spans="2:7">
      <c r="B76" s="62"/>
      <c r="C76" s="43"/>
      <c r="D76" s="25" t="s">
        <v>39</v>
      </c>
      <c r="E76" s="25" t="s">
        <v>39</v>
      </c>
      <c r="F76" s="13" t="str">
        <f>IF(B76="MINI DC I/O 2","ON DISPLAY INTERFACE","N/A")</f>
        <v>N/A</v>
      </c>
      <c r="G76" s="58"/>
    </row>
    <row r="77" spans="2:7">
      <c r="B77" s="62"/>
      <c r="C77" s="43"/>
      <c r="D77" s="25" t="s">
        <v>39</v>
      </c>
      <c r="E77" s="25" t="s">
        <v>39</v>
      </c>
      <c r="F77" s="13" t="str">
        <f>IF(B77="MINI DC I/O 3","ON DISPLAY INTERFACE","N/A")</f>
        <v>N/A</v>
      </c>
      <c r="G77" s="58"/>
    </row>
    <row r="78" spans="2:7">
      <c r="B78" s="62" t="s">
        <v>65</v>
      </c>
      <c r="C78" s="43"/>
      <c r="D78" s="25" t="s">
        <v>39</v>
      </c>
      <c r="E78" s="25" t="s">
        <v>39</v>
      </c>
      <c r="F78" s="13" t="str">
        <f>IF(B78="MINI DC I/O 4","ON DISPLAY INTERFACE","N/A")</f>
        <v>N/A</v>
      </c>
      <c r="G78" s="58"/>
    </row>
    <row r="79" spans="2:7">
      <c r="B79" s="62" t="s">
        <v>65</v>
      </c>
      <c r="C79" s="43"/>
      <c r="D79" s="25" t="s">
        <v>39</v>
      </c>
      <c r="E79" s="25" t="s">
        <v>39</v>
      </c>
      <c r="F79" s="13" t="str">
        <f>IF(B79="MINI DC I/O 5","ON DISPLAY INTERFACE","N/A")</f>
        <v>N/A</v>
      </c>
      <c r="G79" s="58"/>
    </row>
    <row r="80" spans="2:7" ht="15.75" thickBot="1">
      <c r="B80" s="63" t="s">
        <v>65</v>
      </c>
      <c r="C80" s="64"/>
      <c r="D80" s="9" t="s">
        <v>39</v>
      </c>
      <c r="E80" s="9" t="s">
        <v>39</v>
      </c>
      <c r="F80" s="31" t="str">
        <f>IF(B80="MINI DC I/O 6","ON DISPLAY INTERFACE","N/A")</f>
        <v>N/A</v>
      </c>
      <c r="G80" s="59"/>
    </row>
    <row r="81" spans="2:7" ht="15.75" thickBot="1">
      <c r="C81" s="26"/>
      <c r="D81" s="26"/>
      <c r="E81" s="32"/>
      <c r="F81" s="27"/>
      <c r="G81" s="33"/>
    </row>
    <row r="82" spans="2:7">
      <c r="B82" s="34" t="s">
        <v>66</v>
      </c>
      <c r="C82" s="35"/>
      <c r="D82" s="35"/>
      <c r="E82" s="35"/>
      <c r="F82" s="35"/>
      <c r="G82" s="36"/>
    </row>
    <row r="83" spans="2:7">
      <c r="B83" s="39" t="s">
        <v>67</v>
      </c>
      <c r="C83" s="40"/>
      <c r="D83" s="41"/>
      <c r="E83" s="42" t="s">
        <v>68</v>
      </c>
      <c r="F83" s="43"/>
      <c r="G83" s="37"/>
    </row>
    <row r="84" spans="2:7" ht="15.75" thickBot="1">
      <c r="B84" s="44" t="s">
        <v>69</v>
      </c>
      <c r="C84" s="45"/>
      <c r="D84" s="45"/>
      <c r="E84" s="46" t="s">
        <v>68</v>
      </c>
      <c r="F84" s="46"/>
      <c r="G84" s="38"/>
    </row>
    <row r="85" spans="2:7" ht="15.75" thickBot="1">
      <c r="C85" s="26"/>
      <c r="D85" s="26"/>
      <c r="E85" s="32"/>
      <c r="F85" s="27"/>
      <c r="G85" s="33"/>
    </row>
    <row r="86" spans="2:7">
      <c r="B86" s="7" t="s">
        <v>70</v>
      </c>
      <c r="C86" s="8"/>
      <c r="D86" s="8"/>
      <c r="E86" s="8"/>
      <c r="F86" s="8"/>
      <c r="G86" s="1"/>
    </row>
    <row r="87" spans="2:7">
      <c r="B87" s="3" t="s">
        <v>71</v>
      </c>
      <c r="G87" s="2"/>
    </row>
    <row r="88" spans="2:7">
      <c r="B88" s="3" t="s">
        <v>72</v>
      </c>
      <c r="F88" t="s">
        <v>73</v>
      </c>
      <c r="G88" s="2"/>
    </row>
    <row r="89" spans="2:7">
      <c r="B89" s="3" t="s">
        <v>74</v>
      </c>
      <c r="F89" t="s">
        <v>75</v>
      </c>
      <c r="G89" s="2"/>
    </row>
    <row r="90" spans="2:7">
      <c r="B90" s="3" t="s">
        <v>76</v>
      </c>
      <c r="F90" t="s">
        <v>77</v>
      </c>
      <c r="G90" s="2"/>
    </row>
    <row r="91" spans="2:7">
      <c r="B91" s="3" t="s">
        <v>78</v>
      </c>
      <c r="F91" t="s">
        <v>79</v>
      </c>
      <c r="G91" s="2"/>
    </row>
    <row r="92" spans="2:7">
      <c r="B92" s="3" t="s">
        <v>80</v>
      </c>
      <c r="F92" t="s">
        <v>81</v>
      </c>
      <c r="G92" s="2"/>
    </row>
    <row r="93" spans="2:7">
      <c r="B93" s="3" t="s">
        <v>82</v>
      </c>
      <c r="F93" t="s">
        <v>83</v>
      </c>
      <c r="G93" s="2"/>
    </row>
    <row r="94" spans="2:7">
      <c r="B94" s="3" t="s">
        <v>84</v>
      </c>
      <c r="F94" t="s">
        <v>85</v>
      </c>
      <c r="G94" s="2"/>
    </row>
    <row r="95" spans="2:7">
      <c r="B95" s="3" t="s">
        <v>86</v>
      </c>
      <c r="F95" t="s">
        <v>87</v>
      </c>
      <c r="G95" s="2"/>
    </row>
    <row r="96" spans="2:7">
      <c r="B96" s="3" t="s">
        <v>88</v>
      </c>
      <c r="F96" t="s">
        <v>89</v>
      </c>
      <c r="G96" s="2"/>
    </row>
    <row r="97" spans="2:7">
      <c r="B97" s="3" t="s">
        <v>90</v>
      </c>
      <c r="F97" t="s">
        <v>91</v>
      </c>
      <c r="G97" s="2"/>
    </row>
    <row r="98" spans="2:7">
      <c r="B98" s="3" t="s">
        <v>92</v>
      </c>
      <c r="F98" t="s">
        <v>93</v>
      </c>
      <c r="G98" s="2"/>
    </row>
    <row r="99" spans="2:7">
      <c r="B99" s="3" t="s">
        <v>94</v>
      </c>
      <c r="F99" t="s">
        <v>95</v>
      </c>
      <c r="G99" s="2"/>
    </row>
    <row r="100" spans="2:7">
      <c r="B100" s="3" t="s">
        <v>96</v>
      </c>
      <c r="F100" t="s">
        <v>97</v>
      </c>
      <c r="G100" s="2"/>
    </row>
    <row r="101" spans="2:7">
      <c r="B101" s="3"/>
      <c r="G101" s="2"/>
    </row>
    <row r="102" spans="2:7">
      <c r="B102" s="3" t="s">
        <v>98</v>
      </c>
      <c r="G102" s="2"/>
    </row>
    <row r="103" spans="2:7">
      <c r="B103" s="3" t="s">
        <v>72</v>
      </c>
      <c r="F103" t="s">
        <v>73</v>
      </c>
      <c r="G103" s="2"/>
    </row>
    <row r="104" spans="2:7">
      <c r="B104" s="3" t="s">
        <v>74</v>
      </c>
      <c r="F104" t="s">
        <v>75</v>
      </c>
      <c r="G104" s="2"/>
    </row>
    <row r="105" spans="2:7">
      <c r="B105" s="3" t="s">
        <v>80</v>
      </c>
      <c r="F105" t="s">
        <v>81</v>
      </c>
      <c r="G105" s="2"/>
    </row>
    <row r="106" spans="2:7">
      <c r="B106" s="3" t="s">
        <v>99</v>
      </c>
      <c r="F106" t="s">
        <v>100</v>
      </c>
      <c r="G106" s="2"/>
    </row>
    <row r="107" spans="2:7">
      <c r="B107" s="3" t="s">
        <v>101</v>
      </c>
      <c r="F107" t="s">
        <v>102</v>
      </c>
      <c r="G107" s="2"/>
    </row>
    <row r="108" spans="2:7">
      <c r="B108" s="3" t="s">
        <v>86</v>
      </c>
      <c r="F108" t="s">
        <v>87</v>
      </c>
      <c r="G108" s="2"/>
    </row>
    <row r="109" spans="2:7">
      <c r="B109" s="3" t="s">
        <v>103</v>
      </c>
      <c r="F109" t="s">
        <v>104</v>
      </c>
      <c r="G109" s="2"/>
    </row>
    <row r="110" spans="2:7">
      <c r="B110" s="3" t="s">
        <v>105</v>
      </c>
      <c r="F110" t="s">
        <v>106</v>
      </c>
      <c r="G110" s="2"/>
    </row>
    <row r="111" spans="2:7">
      <c r="B111" s="3" t="s">
        <v>107</v>
      </c>
      <c r="F111" t="s">
        <v>108</v>
      </c>
      <c r="G111" s="2"/>
    </row>
    <row r="112" spans="2:7">
      <c r="B112" s="3" t="s">
        <v>109</v>
      </c>
      <c r="F112" t="s">
        <v>110</v>
      </c>
      <c r="G112" s="2"/>
    </row>
    <row r="113" spans="2:7">
      <c r="B113" s="3"/>
      <c r="G113" s="2"/>
    </row>
    <row r="114" spans="2:7">
      <c r="B114" s="3" t="s">
        <v>111</v>
      </c>
      <c r="G114" s="2"/>
    </row>
    <row r="115" spans="2:7">
      <c r="B115" s="3" t="s">
        <v>112</v>
      </c>
      <c r="F115" t="s">
        <v>113</v>
      </c>
      <c r="G115" s="2"/>
    </row>
    <row r="116" spans="2:7">
      <c r="B116" s="3" t="s">
        <v>114</v>
      </c>
      <c r="F116" t="s">
        <v>115</v>
      </c>
      <c r="G116" s="2"/>
    </row>
    <row r="117" spans="2:7">
      <c r="B117" s="3" t="s">
        <v>116</v>
      </c>
      <c r="F117" t="s">
        <v>117</v>
      </c>
      <c r="G117" s="2"/>
    </row>
    <row r="118" spans="2:7">
      <c r="B118" s="3" t="s">
        <v>118</v>
      </c>
      <c r="F118" t="s">
        <v>119</v>
      </c>
      <c r="G118" s="2"/>
    </row>
    <row r="119" spans="2:7">
      <c r="B119" s="3" t="s">
        <v>120</v>
      </c>
      <c r="G119" s="2"/>
    </row>
    <row r="120" spans="2:7">
      <c r="B120" s="3" t="s">
        <v>121</v>
      </c>
      <c r="F120" t="s">
        <v>122</v>
      </c>
      <c r="G120" s="2"/>
    </row>
    <row r="121" spans="2:7">
      <c r="B121" s="3" t="s">
        <v>123</v>
      </c>
      <c r="F121" t="s">
        <v>124</v>
      </c>
      <c r="G121" s="2"/>
    </row>
    <row r="122" spans="2:7">
      <c r="B122" s="3" t="s">
        <v>125</v>
      </c>
      <c r="G122" s="2"/>
    </row>
    <row r="123" spans="2:7">
      <c r="B123" s="3" t="s">
        <v>126</v>
      </c>
      <c r="F123" t="s">
        <v>127</v>
      </c>
      <c r="G123" s="2"/>
    </row>
    <row r="124" spans="2:7">
      <c r="B124" s="3" t="s">
        <v>128</v>
      </c>
      <c r="F124" t="s">
        <v>129</v>
      </c>
      <c r="G124" s="2"/>
    </row>
    <row r="125" spans="2:7">
      <c r="B125" s="3" t="s">
        <v>130</v>
      </c>
      <c r="G125" s="2"/>
    </row>
    <row r="126" spans="2:7">
      <c r="B126" s="3" t="s">
        <v>131</v>
      </c>
      <c r="F126" t="s">
        <v>132</v>
      </c>
      <c r="G126" s="2"/>
    </row>
    <row r="127" spans="2:7">
      <c r="B127" s="3" t="s">
        <v>133</v>
      </c>
      <c r="F127" t="s">
        <v>134</v>
      </c>
      <c r="G127" s="2"/>
    </row>
    <row r="128" spans="2:7">
      <c r="B128" s="3" t="s">
        <v>135</v>
      </c>
      <c r="G128" s="2"/>
    </row>
    <row r="129" spans="2:7">
      <c r="B129" s="3" t="s">
        <v>121</v>
      </c>
      <c r="F129" t="s">
        <v>132</v>
      </c>
      <c r="G129" s="2"/>
    </row>
    <row r="130" spans="2:7" ht="15.75" thickBot="1">
      <c r="B130" s="4" t="s">
        <v>136</v>
      </c>
      <c r="C130" s="5"/>
      <c r="D130" s="5"/>
      <c r="E130" s="5"/>
      <c r="F130" s="5" t="s">
        <v>137</v>
      </c>
      <c r="G130" s="6"/>
    </row>
    <row r="132" spans="2:7">
      <c r="B132" t="s">
        <v>138</v>
      </c>
    </row>
  </sheetData>
  <dataConsolidate/>
  <mergeCells count="69">
    <mergeCell ref="G2:G3"/>
    <mergeCell ref="B16:F16"/>
    <mergeCell ref="D9:F9"/>
    <mergeCell ref="D10:F10"/>
    <mergeCell ref="G16:G35"/>
    <mergeCell ref="G4:G14"/>
    <mergeCell ref="B19:C20"/>
    <mergeCell ref="G38:G39"/>
    <mergeCell ref="D39:F39"/>
    <mergeCell ref="D40:F40"/>
    <mergeCell ref="G40:G50"/>
    <mergeCell ref="B10:C10"/>
    <mergeCell ref="B11:C11"/>
    <mergeCell ref="B12:C12"/>
    <mergeCell ref="B13:C13"/>
    <mergeCell ref="D11:F11"/>
    <mergeCell ref="D12:F12"/>
    <mergeCell ref="D13:F13"/>
    <mergeCell ref="D41:F41"/>
    <mergeCell ref="B42:B45"/>
    <mergeCell ref="D42:F42"/>
    <mergeCell ref="D43:F43"/>
    <mergeCell ref="D44:F44"/>
    <mergeCell ref="D1:F1"/>
    <mergeCell ref="B39:C39"/>
    <mergeCell ref="B6:B9"/>
    <mergeCell ref="B17:C17"/>
    <mergeCell ref="D37:F37"/>
    <mergeCell ref="B38:F38"/>
    <mergeCell ref="D4:F4"/>
    <mergeCell ref="D5:F5"/>
    <mergeCell ref="D6:F6"/>
    <mergeCell ref="D7:F7"/>
    <mergeCell ref="D8:F8"/>
    <mergeCell ref="B14:C14"/>
    <mergeCell ref="D14:F14"/>
    <mergeCell ref="B3:C3"/>
    <mergeCell ref="B2:F2"/>
    <mergeCell ref="D3:F3"/>
    <mergeCell ref="D45:F45"/>
    <mergeCell ref="B46:C46"/>
    <mergeCell ref="D46:F46"/>
    <mergeCell ref="B47:C47"/>
    <mergeCell ref="D47:F47"/>
    <mergeCell ref="B48:C48"/>
    <mergeCell ref="D48:F48"/>
    <mergeCell ref="B49:C49"/>
    <mergeCell ref="D49:F49"/>
    <mergeCell ref="B50:C50"/>
    <mergeCell ref="D50:F50"/>
    <mergeCell ref="B52:F52"/>
    <mergeCell ref="G52:G71"/>
    <mergeCell ref="B53:C53"/>
    <mergeCell ref="B55:C56"/>
    <mergeCell ref="B72:F72"/>
    <mergeCell ref="G72:G80"/>
    <mergeCell ref="B73:C73"/>
    <mergeCell ref="B75:C75"/>
    <mergeCell ref="B76:C76"/>
    <mergeCell ref="B77:C77"/>
    <mergeCell ref="B78:C78"/>
    <mergeCell ref="B79:C79"/>
    <mergeCell ref="B80:C80"/>
    <mergeCell ref="B82:F82"/>
    <mergeCell ref="G82:G84"/>
    <mergeCell ref="B83:D83"/>
    <mergeCell ref="E83:F83"/>
    <mergeCell ref="B84:D84"/>
    <mergeCell ref="E84:F84"/>
  </mergeCells>
  <dataValidations count="24">
    <dataValidation type="list" allowBlank="1" showInputMessage="1" showErrorMessage="1" sqref="D4:F4 D40:F40" xr:uid="{2F8EAB6F-1097-442C-A519-4FA39F4D5412}">
      <formula1>"VF"</formula1>
    </dataValidation>
    <dataValidation type="list" allowBlank="1" showInputMessage="1" showErrorMessage="1" sqref="D5:F5 D41:F41" xr:uid="{96A11AFF-7FF0-40B1-9A94-89DB6D744127}">
      <formula1>"FRONT,REAR"</formula1>
    </dataValidation>
    <dataValidation type="list" errorStyle="warning" allowBlank="1" showInputMessage="1" showErrorMessage="1" sqref="D6:F6 D42:F42" xr:uid="{A535B1EE-D874-4EE6-9935-5A2E0C13E916}">
      <formula1>"FULL COLOR"</formula1>
    </dataValidation>
    <dataValidation type="list" errorStyle="warning" allowBlank="1" showInputMessage="1" showErrorMessage="1" sqref="D8:F8 D44:F44" xr:uid="{EB300820-C875-474A-B943-936EB5FFAC5C}">
      <formula1>"16X16,20X20,25x25"</formula1>
    </dataValidation>
    <dataValidation errorStyle="warning" allowBlank="1" sqref="D9:F9 D45:F45" xr:uid="{16C090CD-6ECF-4F57-89E7-AA2C859DBBA6}"/>
    <dataValidation type="list" allowBlank="1" showInputMessage="1" showErrorMessage="1" sqref="D12:F12 D48:F48" xr:uid="{9AB891A7-F0BD-47E3-8510-F4876BAED2D1}">
      <formula1>"FULL MATRIX"</formula1>
    </dataValidation>
    <dataValidation type="list" allowBlank="1" showInputMessage="1" showErrorMessage="1" sqref="D7:F7 D43:F43" xr:uid="{905C04A3-A2CA-4DEC-BFA8-A91EB6DFE0C7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73:C73" xr:uid="{A5425751-A30A-4C8E-83CA-4D6D9FE5F49D}">
      <formula1>"DOOR SWITCH 2 (TC),'"</formula1>
    </dataValidation>
    <dataValidation type="list" allowBlank="1" showInputMessage="1" showErrorMessage="1" sqref="D25 D61" xr:uid="{EEAD9BA0-380E-412C-88B0-B22F51C43D46}">
      <formula1>"YES 1, NO"</formula1>
    </dataValidation>
    <dataValidation errorStyle="warning" allowBlank="1" showInputMessage="1" showErrorMessage="1" sqref="D31 D22:D24 F27:F28 D26:D27 D29 D67 D58:D60 F63:F64 D62:D63 D65" xr:uid="{5F688826-BF9C-4D5F-8A9B-A4C7B3F1B574}"/>
    <dataValidation type="list" allowBlank="1" showInputMessage="1" showErrorMessage="1" sqref="D74" xr:uid="{260480AF-353D-4154-909C-5E29F261C289}">
      <formula1>"CONTROL EQUIPMENT,ENTIRE DISPLAY,N/A"</formula1>
    </dataValidation>
    <dataValidation type="list" errorStyle="warning" allowBlank="1" showInputMessage="1" showErrorMessage="1" sqref="C74" xr:uid="{D69982B7-D03F-4115-80F2-64B571AB2D3C}">
      <formula1>"ALPHA FXM SERIES,TRIPPLITE,'"</formula1>
    </dataValidation>
    <dataValidation type="list" allowBlank="1" showInputMessage="1" showErrorMessage="1" sqref="B74" xr:uid="{6168EE0B-00F6-4E0A-9730-51B7C2ED23C0}">
      <formula1>"UPS,'"</formula1>
    </dataValidation>
    <dataValidation type="list" allowBlank="1" showInputMessage="1" showErrorMessage="1" sqref="B75" xr:uid="{AD80B128-F8A8-41B2-A92A-806FE6EA33EC}">
      <formula1>"MINI DC I/O 1,'"</formula1>
    </dataValidation>
    <dataValidation type="list" allowBlank="1" showInputMessage="1" showErrorMessage="1" sqref="B76:C76" xr:uid="{C6E41789-100F-4902-89CF-C9F98F966F81}">
      <formula1>"MINI DC I/O 2,'"</formula1>
    </dataValidation>
    <dataValidation type="list" allowBlank="1" showInputMessage="1" showErrorMessage="1" sqref="B77:C77" xr:uid="{0271FAFF-06DB-46AE-8FF3-6BE553509912}">
      <formula1>"MINI DC I/O 3,'"</formula1>
    </dataValidation>
    <dataValidation type="list" allowBlank="1" showInputMessage="1" showErrorMessage="1" sqref="B78:C78" xr:uid="{8E1E8ACE-6614-4753-B9B9-E77F0C4863AA}">
      <formula1>"MINI DC I/O 4,'"</formula1>
    </dataValidation>
    <dataValidation type="list" allowBlank="1" showInputMessage="1" showErrorMessage="1" sqref="B79:C79" xr:uid="{F0CB8F4A-9215-4ED0-989D-0E9E1198871B}">
      <formula1>"MINI DC I/O 5,'"</formula1>
    </dataValidation>
    <dataValidation type="list" allowBlank="1" showInputMessage="1" showErrorMessage="1" sqref="B80:C80" xr:uid="{0FCB14EF-8491-4418-A9F1-A6C6068D82E3}">
      <formula1>"MINI DC I/O 6,'"</formula1>
    </dataValidation>
    <dataValidation type="list" errorStyle="warning" allowBlank="1" showInputMessage="1" showErrorMessage="1" sqref="D34 D70" xr:uid="{29FB29D2-DDC8-4073-8ACC-6EE052F95129}">
      <formula1>"YES 1,YES 2"</formula1>
    </dataValidation>
    <dataValidation type="list" errorStyle="warning" allowBlank="1" showInputMessage="1" showErrorMessage="1" sqref="D28 D64" xr:uid="{8C8F5843-28D3-4EFD-A528-D0ABB3AB3E93}">
      <formula1>"LOW TEMP (LT), MEDIUM TEMP (MT), HIGH TEMP (HT)"</formula1>
    </dataValidation>
    <dataValidation type="list" errorStyle="warning" allowBlank="1" showInputMessage="1" showErrorMessage="1" sqref="D35:D36 D71" xr:uid="{B7E3CF78-14D2-4F0A-8DAE-DC44209BA057}">
      <formula1>"PS REDUNDANCY BOARD, ELTEK POWER ON GROUND"</formula1>
    </dataValidation>
    <dataValidation type="list" errorStyle="warning" allowBlank="1" showInputMessage="1" showErrorMessage="1" sqref="D14:F14 D50:F50" xr:uid="{93D24A8B-5151-4430-9307-5544A57F5BF1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C26980</OrderProject_x0020_ID>
    <Rev xmlns="2cc016c5-161d-4d6b-a532-6cf687f4a3ab">00</Rev>
    <DocNumber xmlns="2cc016c5-161d-4d6b-a532-6cf687f4a3ab">DD4708938</DocNumber>
    <_dlc_DocId xmlns="b479dd50-8d7e-4b78-9fb1-00cf65781f6b">75D2Y5VYC55K-1220653723-33442</_dlc_DocId>
    <_dlc_DocIdUrl xmlns="b479dd50-8d7e-4b78-9fb1-00cf65781f6b">
      <Url>https://daktronics.sharepoint.com/sites/docs-engineering/_layouts/15/DocIdRedir.aspx?ID=75D2Y5VYC55K-1220653723-33442</Url>
      <Description>75D2Y5VYC55K-1220653723-33442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B58C6AF-B538-4DCA-80CB-9CDE86AA619F}"/>
</file>

<file path=customXml/itemProps2.xml><?xml version="1.0" encoding="utf-8"?>
<ds:datastoreItem xmlns:ds="http://schemas.openxmlformats.org/officeDocument/2006/customXml" ds:itemID="{C14767C3-5F86-4CAC-91B8-D9B293F1606B}"/>
</file>

<file path=customXml/itemProps3.xml><?xml version="1.0" encoding="utf-8"?>
<ds:datastoreItem xmlns:ds="http://schemas.openxmlformats.org/officeDocument/2006/customXml" ds:itemID="{1D9C8E61-F163-4B7F-822E-A994ED84399C}"/>
</file>

<file path=customXml/itemProps4.xml><?xml version="1.0" encoding="utf-8"?>
<ds:datastoreItem xmlns:ds="http://schemas.openxmlformats.org/officeDocument/2006/customXml" ds:itemID="{90F13EAD-9F27-4368-AC2D-B58F2080ED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C26980 Newark Liberty Airport, Site Config, VF-2360-64X256 @2, VF-2360-64X288 @2</dc:title>
  <dc:subject/>
  <dc:creator>Dan Muzzey</dc:creator>
  <cp:keywords/>
  <dc:description/>
  <cp:lastModifiedBy>Scott Werner</cp:lastModifiedBy>
  <cp:revision/>
  <dcterms:created xsi:type="dcterms:W3CDTF">2017-03-27T20:46:42Z</dcterms:created>
  <dcterms:modified xsi:type="dcterms:W3CDTF">2022-05-09T13:21:06Z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652f7199-8f6b-4f92-9343-061c839f8237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