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262\VF-2420\"/>
    </mc:Choice>
  </mc:AlternateContent>
  <xr:revisionPtr revIDLastSave="0" documentId="14_{93DD1FCE-13FE-497B-ABAD-B8990E634EF3}" xr6:coauthVersionLast="47" xr6:coauthVersionMax="47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6" i="1" l="1"/>
  <c r="F95" i="1"/>
  <c r="F94" i="1"/>
  <c r="F93" i="1"/>
  <c r="F92" i="1"/>
  <c r="F91" i="1"/>
  <c r="F90" i="1"/>
  <c r="F89" i="1"/>
  <c r="E89" i="1"/>
  <c r="D89" i="1"/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56" authorId="0" shapeId="0" xr:uid="{62845523-D2AB-4AE0-A5F3-2AC362C1A7C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65" authorId="0" shapeId="0" xr:uid="{4E4B19E7-F6C8-46CE-91FF-5BAEB92C9BF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86" authorId="1" shapeId="0" xr:uid="{E13F90D0-BBEC-4366-82F9-D6C62D75108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<sst xmlns="http://schemas.openxmlformats.org/spreadsheetml/2006/main" count="287" uniqueCount="95">
  <si>
    <t>DD4191989</t>
  </si>
  <si>
    <t>C27262 Laguardia Intl Airport, Site Config, VF-2420-48X240-20-RGB @1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</si>
  <si>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</si>
  <si>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</si>
  <si>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</si>
  <si>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</si>
  <si>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</si>
  <si>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</si>
  <si>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</si>
  <si>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</si>
  <si>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</si>
  <si>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</si>
  <si>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</si>
  <si>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</si>
  <si>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</si>
  <si>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</si>
  <si>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</si>
  <si>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</si>
  <si>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</si>
  <si>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</si>
  <si>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</si>
  <si>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</si>
  <si>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</si>
  <si>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</si>
  <si>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</si>
  <si>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</si>
  <si>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</si>
  <si>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</si>
  <si>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</si>
  <si>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</si>
  <si>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</si>
  <si>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</si>
  <si>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</si>
  <si>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</si>
  <si>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</si>
  <si>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</si>
  <si>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</si>
  <si>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</si>
  <si>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</si>
  <si>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</si>
  <si>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</si>
  <si>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</si>
  <si>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</si>
  <si>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</si>
  <si>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</si>
  <si>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</si>
  <si>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</si>
  <si>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</si>
  <si>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</si>
  <si>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</si>
  <si>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</si>
  <si>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</si>
  <si>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</si>
  <si>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DOOR SWITCH 2 (TC)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</si>
  <si>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</si>
  <si>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</si>
  <si>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</si>
  <si>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</si>
  <si>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</si>
  <si>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</si>
  <si>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</si>
  <si>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C27262 Laguardia Intl Airport, Site Config, VF-2420-48X240-20-RGB @2 Gen IV</t>
  </si>
  <si>
    <t>1 &amp; 2</t>
  </si>
  <si>
    <t>Reference Drawings</t>
  </si>
  <si>
    <t>Shop Drawing, VF-24**-48x240-20-*</t>
  </si>
  <si>
    <t>DWG-3584011</t>
  </si>
  <si>
    <t>Schematic, Signal, VF-2420, Generic by Bay</t>
  </si>
  <si>
    <t>DWG-3602347</t>
  </si>
  <si>
    <t>Site Riser, 1 VF-2X20, Vanguard® Field Controller in Traffic Cabinet</t>
  </si>
  <si>
    <t>DWG-3686201</t>
  </si>
  <si>
    <t>Schematic, VF-24X0, 120 VAC, 48 High</t>
  </si>
  <si>
    <t>DWG-3787897</t>
  </si>
  <si>
    <t>Site Riser, 2 VF-2X20, 2 Vanguard® Field Controllers in Traffic Cabinet</t>
  </si>
  <si>
    <t>DWG-4025360</t>
  </si>
  <si>
    <t>Site Riser, 2 VF-2X20, 1 Vanguard® Field Controller in Traffic Cabinet</t>
  </si>
  <si>
    <t>DWG-4025629</t>
  </si>
  <si>
    <t>Schematic, Ventilation Fans for 96–432 Wide Signs, 48 High</t>
  </si>
  <si>
    <t>DWG-4164252</t>
  </si>
  <si>
    <t>Rear Electrical, VF-2420-48x240-20-RGB, Auxiliary Control Panel</t>
  </si>
  <si>
    <t>DWG-4192016</t>
  </si>
  <si>
    <t>Site Riser, 3 VF-2X20, 1 Sign (1:1) and 2 Signs (Multi-Sign)</t>
  </si>
  <si>
    <t>DWG-4195187</t>
  </si>
  <si>
    <t>Signal Schematic, Traffic Cabinet, VFC, Door Open Detection, 4 Doors</t>
  </si>
  <si>
    <t xml:space="preserve">DWG-3057276 </t>
  </si>
  <si>
    <t>Shop Drawing, TC, 332D, Aluminum, Base, Fiber Patch Panel, VFC, 2 PD</t>
  </si>
  <si>
    <t>DWG-4053411</t>
  </si>
  <si>
    <t>Shop Drawing, TC, 332D, Aluminum, BASE, Fiber Patch Panel, 2 VFCs, 2PD</t>
  </si>
  <si>
    <t>DWG-4053412</t>
  </si>
  <si>
    <t>Schematic, 332D Traffic Cabinet, 120 VAC, 2 Fans</t>
  </si>
  <si>
    <t xml:space="preserve">DWG-4155316 </t>
  </si>
  <si>
    <t>Final Assembly, Traffic Cabinet, 332D, Ground Mount, ALU, NDL, VFC</t>
  </si>
  <si>
    <t>DWG-4156053</t>
  </si>
  <si>
    <t>Final Assembly, TC, 332D, Ground Mount, Aluminum, NDL, 2 VFCs</t>
  </si>
  <si>
    <t>DWG-4158123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</si>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</sst>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22"/>
  <sheetViews>
    <sheetView tabSelected="1" topLeftCell="A100" workbookViewId="0">
      <selection activeCell="D123" sqref="D12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855468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3" t="s">
        <v>1</v>
      </c>
      <c r="E1" s="23"/>
      <c r="F1" s="23"/>
      <c r="G1" t="s">
        <v>2</v>
      </c>
    </row>
    <row r="2" spans="2:7">
      <c r="B2" s="40" t="s">
        <v>3</v>
      </c>
      <c r="C2" s="41"/>
      <c r="D2" s="41"/>
      <c r="E2" s="41"/>
      <c r="F2" s="41"/>
      <c r="G2" s="55" t="s">
        <v>4</v>
      </c>
    </row>
    <row r="3" spans="2:7" ht="15.75" thickBot="1">
      <c r="B3" s="57" t="s">
        <v>5</v>
      </c>
      <c r="C3" s="23"/>
      <c r="D3" s="58" t="s">
        <v>6</v>
      </c>
      <c r="E3" s="59"/>
      <c r="F3" s="59"/>
      <c r="G3" s="56"/>
    </row>
    <row r="4" spans="2:7">
      <c r="B4" s="67" t="s">
        <v>7</v>
      </c>
      <c r="C4" s="68"/>
      <c r="D4" s="30" t="s">
        <v>8</v>
      </c>
      <c r="E4" s="30"/>
      <c r="F4" s="30"/>
      <c r="G4" s="63">
        <v>1</v>
      </c>
    </row>
    <row r="5" spans="2:7">
      <c r="B5" s="24" t="s">
        <v>9</v>
      </c>
      <c r="C5" s="25"/>
      <c r="D5" s="31" t="s">
        <v>10</v>
      </c>
      <c r="E5" s="31"/>
      <c r="F5" s="31"/>
      <c r="G5" s="64"/>
    </row>
    <row r="6" spans="2:7">
      <c r="B6" s="66" t="s">
        <v>11</v>
      </c>
      <c r="C6" s="19" t="s">
        <v>12</v>
      </c>
      <c r="D6" s="31" t="s">
        <v>13</v>
      </c>
      <c r="E6" s="31"/>
      <c r="F6" s="31"/>
      <c r="G6" s="64"/>
    </row>
    <row r="7" spans="2:7">
      <c r="B7" s="66"/>
      <c r="C7" s="19" t="s">
        <v>14</v>
      </c>
      <c r="D7" s="31" t="s">
        <v>15</v>
      </c>
      <c r="E7" s="31"/>
      <c r="F7" s="31"/>
      <c r="G7" s="64"/>
    </row>
    <row r="8" spans="2:7">
      <c r="B8" s="66"/>
      <c r="C8" s="19" t="s">
        <v>16</v>
      </c>
      <c r="D8" s="31" t="s">
        <v>17</v>
      </c>
      <c r="E8" s="31"/>
      <c r="F8" s="31"/>
      <c r="G8" s="64"/>
    </row>
    <row r="9" spans="2:7">
      <c r="B9" s="66"/>
      <c r="C9" s="19" t="s">
        <v>18</v>
      </c>
      <c r="D9" s="32">
        <v>20</v>
      </c>
      <c r="E9" s="32"/>
      <c r="F9" s="32"/>
      <c r="G9" s="64"/>
    </row>
    <row r="10" spans="2:7">
      <c r="B10" s="36" t="s">
        <v>19</v>
      </c>
      <c r="C10" s="31"/>
      <c r="D10" s="32">
        <v>48</v>
      </c>
      <c r="E10" s="32"/>
      <c r="F10" s="32"/>
      <c r="G10" s="64"/>
    </row>
    <row r="11" spans="2:7">
      <c r="B11" s="36" t="s">
        <v>20</v>
      </c>
      <c r="C11" s="31"/>
      <c r="D11" s="32">
        <v>240</v>
      </c>
      <c r="E11" s="32"/>
      <c r="F11" s="32"/>
      <c r="G11" s="64"/>
    </row>
    <row r="12" spans="2:7">
      <c r="B12" s="36" t="s">
        <v>21</v>
      </c>
      <c r="C12" s="31"/>
      <c r="D12" s="31" t="s">
        <v>22</v>
      </c>
      <c r="E12" s="31"/>
      <c r="F12" s="31"/>
      <c r="G12" s="64"/>
    </row>
    <row r="13" spans="2:7">
      <c r="B13" s="36" t="s">
        <v>23</v>
      </c>
      <c r="C13" s="31"/>
      <c r="D13" s="32">
        <v>1</v>
      </c>
      <c r="E13" s="32"/>
      <c r="F13" s="32"/>
      <c r="G13" s="64"/>
    </row>
    <row r="14" spans="2:7" ht="15.75" thickBot="1">
      <c r="B14" s="33" t="s">
        <v>24</v>
      </c>
      <c r="C14" s="34"/>
      <c r="D14" s="35" t="s">
        <v>25</v>
      </c>
      <c r="E14" s="35"/>
      <c r="F14" s="35"/>
      <c r="G14" s="65"/>
    </row>
    <row r="15" spans="2:7" ht="15.75" thickBot="1"/>
    <row r="16" spans="2:7">
      <c r="B16" s="40" t="s">
        <v>26</v>
      </c>
      <c r="C16" s="41"/>
      <c r="D16" s="41"/>
      <c r="E16" s="41"/>
      <c r="F16" s="52"/>
      <c r="G16" s="69">
        <v>1</v>
      </c>
    </row>
    <row r="17" spans="2:7">
      <c r="B17" s="28" t="s">
        <v>5</v>
      </c>
      <c r="C17" s="29"/>
      <c r="D17" s="13" t="s">
        <v>6</v>
      </c>
      <c r="E17" s="13" t="s">
        <v>27</v>
      </c>
      <c r="F17" s="13" t="s">
        <v>28</v>
      </c>
      <c r="G17" s="70"/>
    </row>
    <row r="18" spans="2:7">
      <c r="B18" s="24" t="s">
        <v>29</v>
      </c>
      <c r="C18" s="25"/>
      <c r="D18" s="19" t="s">
        <v>30</v>
      </c>
      <c r="E18" s="19" t="s">
        <v>31</v>
      </c>
      <c r="F18" s="19" t="s">
        <v>32</v>
      </c>
      <c r="G18" s="70"/>
    </row>
    <row r="19" spans="2:7">
      <c r="B19" s="24" t="s">
        <v>29</v>
      </c>
      <c r="C19" s="25"/>
      <c r="D19" s="19" t="s">
        <v>10</v>
      </c>
      <c r="E19" s="19" t="s">
        <v>31</v>
      </c>
      <c r="F19" s="19" t="s">
        <v>32</v>
      </c>
      <c r="G19" s="70"/>
    </row>
    <row r="20" spans="2:7">
      <c r="B20" s="24" t="s">
        <v>29</v>
      </c>
      <c r="C20" s="25"/>
      <c r="D20" s="19" t="s">
        <v>33</v>
      </c>
      <c r="E20" s="19" t="s">
        <v>31</v>
      </c>
      <c r="F20" s="19" t="s">
        <v>32</v>
      </c>
      <c r="G20" s="70"/>
    </row>
    <row r="21" spans="2:7">
      <c r="B21" s="24" t="s">
        <v>29</v>
      </c>
      <c r="C21" s="25"/>
      <c r="D21" s="19" t="s">
        <v>34</v>
      </c>
      <c r="E21" s="19" t="s">
        <v>31</v>
      </c>
      <c r="F21" s="19" t="s">
        <v>32</v>
      </c>
      <c r="G21" s="70"/>
    </row>
    <row r="22" spans="2:7">
      <c r="B22" s="24" t="s">
        <v>35</v>
      </c>
      <c r="C22" s="25"/>
      <c r="D22" s="19" t="s">
        <v>36</v>
      </c>
      <c r="E22" s="19" t="s">
        <v>31</v>
      </c>
      <c r="F22" s="19" t="s">
        <v>32</v>
      </c>
      <c r="G22" s="70"/>
    </row>
    <row r="23" spans="2:7">
      <c r="B23" s="24" t="s">
        <v>35</v>
      </c>
      <c r="C23" s="25"/>
      <c r="D23" s="19" t="s">
        <v>37</v>
      </c>
      <c r="E23" s="19" t="s">
        <v>31</v>
      </c>
      <c r="F23" s="19" t="s">
        <v>32</v>
      </c>
      <c r="G23" s="70"/>
    </row>
    <row r="24" spans="2:7">
      <c r="B24" s="24" t="s">
        <v>35</v>
      </c>
      <c r="C24" s="25"/>
      <c r="D24" s="19" t="s">
        <v>11</v>
      </c>
      <c r="E24" s="19" t="s">
        <v>31</v>
      </c>
      <c r="F24" s="19" t="s">
        <v>32</v>
      </c>
      <c r="G24" s="70"/>
    </row>
    <row r="25" spans="2:7">
      <c r="B25" s="24" t="s">
        <v>38</v>
      </c>
      <c r="C25" s="25"/>
      <c r="D25" s="19" t="s">
        <v>37</v>
      </c>
      <c r="E25" s="19" t="s">
        <v>31</v>
      </c>
      <c r="F25" s="19" t="s">
        <v>32</v>
      </c>
      <c r="G25" s="70"/>
    </row>
    <row r="26" spans="2:7">
      <c r="B26" s="24" t="s">
        <v>39</v>
      </c>
      <c r="C26" s="25"/>
      <c r="D26" s="15">
        <v>2</v>
      </c>
      <c r="E26" s="15" t="s">
        <v>40</v>
      </c>
      <c r="F26" s="19" t="s">
        <v>32</v>
      </c>
      <c r="G26" s="70"/>
    </row>
    <row r="27" spans="2:7">
      <c r="B27" s="24" t="s">
        <v>41</v>
      </c>
      <c r="C27" s="25"/>
      <c r="D27" s="15">
        <v>1</v>
      </c>
      <c r="E27" s="15" t="s">
        <v>40</v>
      </c>
      <c r="F27" s="16" t="s">
        <v>40</v>
      </c>
      <c r="G27" s="70"/>
    </row>
    <row r="28" spans="2:7">
      <c r="B28" s="24" t="s">
        <v>42</v>
      </c>
      <c r="C28" s="25"/>
      <c r="D28" s="15">
        <v>5</v>
      </c>
      <c r="E28" s="15" t="s">
        <v>40</v>
      </c>
      <c r="F28" s="16" t="s">
        <v>40</v>
      </c>
      <c r="G28" s="70"/>
    </row>
    <row r="29" spans="2:7">
      <c r="B29" s="24" t="s">
        <v>43</v>
      </c>
      <c r="C29" s="25"/>
      <c r="D29" s="20" t="s">
        <v>44</v>
      </c>
      <c r="E29" s="15" t="s">
        <v>40</v>
      </c>
      <c r="F29" s="16" t="s">
        <v>40</v>
      </c>
      <c r="G29" s="70"/>
    </row>
    <row r="30" spans="2:7">
      <c r="B30" s="24" t="s">
        <v>45</v>
      </c>
      <c r="C30" s="25"/>
      <c r="D30" s="20" t="s">
        <v>44</v>
      </c>
      <c r="E30" s="15" t="s">
        <v>40</v>
      </c>
      <c r="F30" s="16" t="s">
        <v>40</v>
      </c>
      <c r="G30" s="70"/>
    </row>
    <row r="31" spans="2:7">
      <c r="B31" s="24" t="s">
        <v>46</v>
      </c>
      <c r="C31" s="25"/>
      <c r="D31" s="20" t="s">
        <v>44</v>
      </c>
      <c r="E31" s="15" t="s">
        <v>40</v>
      </c>
      <c r="F31" s="16" t="s">
        <v>40</v>
      </c>
      <c r="G31" s="70"/>
    </row>
    <row r="32" spans="2:7">
      <c r="B32" s="21" t="s">
        <v>47</v>
      </c>
      <c r="C32" s="22"/>
      <c r="D32" s="20" t="s">
        <v>44</v>
      </c>
      <c r="E32" s="15" t="s">
        <v>40</v>
      </c>
      <c r="F32" s="16" t="s">
        <v>40</v>
      </c>
      <c r="G32" s="70"/>
    </row>
    <row r="33" spans="2:7">
      <c r="B33" s="24" t="s">
        <v>48</v>
      </c>
      <c r="C33" s="25"/>
      <c r="D33" s="20" t="s">
        <v>49</v>
      </c>
      <c r="E33" s="15" t="s">
        <v>40</v>
      </c>
      <c r="F33" s="16" t="s">
        <v>40</v>
      </c>
      <c r="G33" s="70"/>
    </row>
    <row r="34" spans="2:7">
      <c r="B34" s="24" t="s">
        <v>50</v>
      </c>
      <c r="C34" s="25"/>
      <c r="D34" s="15">
        <v>0</v>
      </c>
      <c r="E34" s="15" t="s">
        <v>40</v>
      </c>
      <c r="F34" s="16" t="s">
        <v>40</v>
      </c>
      <c r="G34" s="70"/>
    </row>
    <row r="35" spans="2:7" ht="15.75" thickBot="1">
      <c r="B35" s="26" t="s">
        <v>51</v>
      </c>
      <c r="C35" s="27"/>
      <c r="D35" s="12">
        <v>1</v>
      </c>
      <c r="E35" s="12" t="s">
        <v>40</v>
      </c>
      <c r="F35" s="14" t="s">
        <v>40</v>
      </c>
      <c r="G35" s="71"/>
    </row>
    <row r="36" spans="2:7">
      <c r="B36" s="40" t="s">
        <v>52</v>
      </c>
      <c r="C36" s="41"/>
      <c r="D36" s="41"/>
      <c r="E36" s="41"/>
      <c r="F36" s="52"/>
      <c r="G36" s="63">
        <v>1</v>
      </c>
    </row>
    <row r="37" spans="2:7">
      <c r="B37" s="53" t="s">
        <v>53</v>
      </c>
      <c r="C37" s="54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64"/>
    </row>
    <row r="38" spans="2:7">
      <c r="B38" s="18"/>
      <c r="C38" s="17"/>
      <c r="D38" s="15" t="s">
        <v>54</v>
      </c>
      <c r="E38" s="15" t="s">
        <v>40</v>
      </c>
      <c r="F38" s="16" t="str">
        <f>IF(B38="UPS","AUXILARY","N/A")</f>
        <v>N/A</v>
      </c>
      <c r="G38" s="64"/>
    </row>
    <row r="39" spans="2:7">
      <c r="B39" s="49"/>
      <c r="C39" s="43"/>
      <c r="D39" s="15" t="s">
        <v>40</v>
      </c>
      <c r="E39" s="15" t="s">
        <v>40</v>
      </c>
      <c r="F39" s="16" t="str">
        <f>IF(B39="MINI DC I/O 1","ON DISPLAY INTERFACE","N/A")</f>
        <v>N/A</v>
      </c>
      <c r="G39" s="64"/>
    </row>
    <row r="40" spans="2:7">
      <c r="B40" s="49"/>
      <c r="C40" s="43"/>
      <c r="D40" s="15" t="s">
        <v>40</v>
      </c>
      <c r="E40" s="15" t="s">
        <v>40</v>
      </c>
      <c r="F40" s="16" t="str">
        <f>IF(B40="MINI DC I/O 2","ON DISPLAY INTERFACE","N/A")</f>
        <v>N/A</v>
      </c>
      <c r="G40" s="64"/>
    </row>
    <row r="41" spans="2:7">
      <c r="B41" s="49"/>
      <c r="C41" s="43"/>
      <c r="D41" s="15" t="s">
        <v>40</v>
      </c>
      <c r="E41" s="15" t="s">
        <v>40</v>
      </c>
      <c r="F41" s="16" t="str">
        <f>IF(B41="MINI DC I/O 3","ON DISPLAY INTERFACE","N/A")</f>
        <v>N/A</v>
      </c>
      <c r="G41" s="64"/>
    </row>
    <row r="42" spans="2:7">
      <c r="B42" s="49" t="s">
        <v>55</v>
      </c>
      <c r="C42" s="43"/>
      <c r="D42" s="15" t="s">
        <v>40</v>
      </c>
      <c r="E42" s="15" t="s">
        <v>40</v>
      </c>
      <c r="F42" s="16" t="str">
        <f>IF(B42="MINI DC I/O 4","ON DISPLAY INTERFACE","N/A")</f>
        <v>N/A</v>
      </c>
      <c r="G42" s="64"/>
    </row>
    <row r="43" spans="2:7">
      <c r="B43" s="49" t="s">
        <v>55</v>
      </c>
      <c r="C43" s="43"/>
      <c r="D43" s="15" t="s">
        <v>40</v>
      </c>
      <c r="E43" s="15" t="s">
        <v>40</v>
      </c>
      <c r="F43" s="16" t="str">
        <f>IF(B43="MINI DC I/O 5","ON DISPLAY INTERFACE","N/A")</f>
        <v>N/A</v>
      </c>
      <c r="G43" s="64"/>
    </row>
    <row r="44" spans="2:7" ht="15.75" thickBot="1">
      <c r="B44" s="50" t="s">
        <v>55</v>
      </c>
      <c r="C44" s="51"/>
      <c r="D44" s="12" t="s">
        <v>40</v>
      </c>
      <c r="E44" s="12" t="s">
        <v>40</v>
      </c>
      <c r="F44" s="14" t="str">
        <f>IF(B44="MINI DC I/O 6","ON DISPLAY INTERFACE","N/A")</f>
        <v>N/A</v>
      </c>
      <c r="G44" s="65"/>
    </row>
    <row r="45" spans="2:7" ht="15.75" thickBot="1">
      <c r="C45" s="11"/>
      <c r="D45" s="11"/>
      <c r="E45" s="10"/>
      <c r="F45" s="3"/>
      <c r="G45" s="7"/>
    </row>
    <row r="46" spans="2:7">
      <c r="B46" s="40" t="s">
        <v>56</v>
      </c>
      <c r="C46" s="41"/>
      <c r="D46" s="41"/>
      <c r="E46" s="41"/>
      <c r="F46" s="41"/>
      <c r="G46" s="60"/>
    </row>
    <row r="47" spans="2:7">
      <c r="B47" s="46" t="s">
        <v>57</v>
      </c>
      <c r="C47" s="47"/>
      <c r="D47" s="48"/>
      <c r="E47" s="42" t="s">
        <v>54</v>
      </c>
      <c r="F47" s="43"/>
      <c r="G47" s="61"/>
    </row>
    <row r="48" spans="2:7">
      <c r="B48" s="36" t="s">
        <v>58</v>
      </c>
      <c r="C48" s="31"/>
      <c r="D48" s="31"/>
      <c r="E48" s="32" t="s">
        <v>54</v>
      </c>
      <c r="F48" s="32"/>
      <c r="G48" s="61"/>
    </row>
    <row r="49" spans="2:7">
      <c r="B49" s="36" t="s">
        <v>59</v>
      </c>
      <c r="C49" s="31"/>
      <c r="D49" s="31"/>
      <c r="E49" s="32" t="s">
        <v>54</v>
      </c>
      <c r="F49" s="32"/>
      <c r="G49" s="61"/>
    </row>
    <row r="50" spans="2:7" ht="15.75" thickBot="1">
      <c r="B50" s="37" t="s">
        <v>60</v>
      </c>
      <c r="C50" s="38"/>
      <c r="D50" s="39"/>
      <c r="E50" s="44" t="s">
        <v>54</v>
      </c>
      <c r="F50" s="45"/>
      <c r="G50" s="62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.75" thickBot="1">
      <c r="B53" t="s">
        <v>0</v>
      </c>
      <c r="D53" s="23" t="s">
        <v>61</v>
      </c>
      <c r="E53" s="23"/>
      <c r="F53" s="23"/>
      <c r="G53" t="s">
        <v>2</v>
      </c>
    </row>
    <row r="54" spans="2:7">
      <c r="B54" s="40" t="s">
        <v>3</v>
      </c>
      <c r="C54" s="41"/>
      <c r="D54" s="41"/>
      <c r="E54" s="41"/>
      <c r="F54" s="41"/>
      <c r="G54" s="55" t="s">
        <v>4</v>
      </c>
    </row>
    <row r="55" spans="2:7" ht="15.75" thickBot="1">
      <c r="B55" s="57" t="s">
        <v>5</v>
      </c>
      <c r="C55" s="23"/>
      <c r="D55" s="58" t="s">
        <v>6</v>
      </c>
      <c r="E55" s="59"/>
      <c r="F55" s="59"/>
      <c r="G55" s="56"/>
    </row>
    <row r="56" spans="2:7">
      <c r="B56" s="67" t="s">
        <v>7</v>
      </c>
      <c r="C56" s="68"/>
      <c r="D56" s="30" t="s">
        <v>8</v>
      </c>
      <c r="E56" s="30"/>
      <c r="F56" s="30"/>
      <c r="G56" s="63" t="s">
        <v>62</v>
      </c>
    </row>
    <row r="57" spans="2:7">
      <c r="B57" s="24" t="s">
        <v>9</v>
      </c>
      <c r="C57" s="25"/>
      <c r="D57" s="31" t="s">
        <v>10</v>
      </c>
      <c r="E57" s="31"/>
      <c r="F57" s="31"/>
      <c r="G57" s="64"/>
    </row>
    <row r="58" spans="2:7">
      <c r="B58" s="66" t="s">
        <v>11</v>
      </c>
      <c r="C58" s="19" t="s">
        <v>12</v>
      </c>
      <c r="D58" s="31" t="s">
        <v>13</v>
      </c>
      <c r="E58" s="31"/>
      <c r="F58" s="31"/>
      <c r="G58" s="64"/>
    </row>
    <row r="59" spans="2:7">
      <c r="B59" s="66"/>
      <c r="C59" s="19" t="s">
        <v>14</v>
      </c>
      <c r="D59" s="31" t="s">
        <v>15</v>
      </c>
      <c r="E59" s="31"/>
      <c r="F59" s="31"/>
      <c r="G59" s="64"/>
    </row>
    <row r="60" spans="2:7">
      <c r="B60" s="66"/>
      <c r="C60" s="19" t="s">
        <v>16</v>
      </c>
      <c r="D60" s="31" t="s">
        <v>17</v>
      </c>
      <c r="E60" s="31"/>
      <c r="F60" s="31"/>
      <c r="G60" s="64"/>
    </row>
    <row r="61" spans="2:7">
      <c r="B61" s="66"/>
      <c r="C61" s="19" t="s">
        <v>18</v>
      </c>
      <c r="D61" s="32">
        <v>20</v>
      </c>
      <c r="E61" s="32"/>
      <c r="F61" s="32"/>
      <c r="G61" s="64"/>
    </row>
    <row r="62" spans="2:7">
      <c r="B62" s="36" t="s">
        <v>19</v>
      </c>
      <c r="C62" s="31"/>
      <c r="D62" s="32">
        <v>48</v>
      </c>
      <c r="E62" s="32"/>
      <c r="F62" s="32"/>
      <c r="G62" s="64"/>
    </row>
    <row r="63" spans="2:7">
      <c r="B63" s="36" t="s">
        <v>20</v>
      </c>
      <c r="C63" s="31"/>
      <c r="D63" s="32">
        <v>240</v>
      </c>
      <c r="E63" s="32"/>
      <c r="F63" s="32"/>
      <c r="G63" s="64"/>
    </row>
    <row r="64" spans="2:7">
      <c r="B64" s="36" t="s">
        <v>21</v>
      </c>
      <c r="C64" s="31"/>
      <c r="D64" s="31" t="s">
        <v>22</v>
      </c>
      <c r="E64" s="31"/>
      <c r="F64" s="31"/>
      <c r="G64" s="64"/>
    </row>
    <row r="65" spans="2:7">
      <c r="B65" s="36" t="s">
        <v>23</v>
      </c>
      <c r="C65" s="31"/>
      <c r="D65" s="32">
        <v>1</v>
      </c>
      <c r="E65" s="32"/>
      <c r="F65" s="32"/>
      <c r="G65" s="64"/>
    </row>
    <row r="66" spans="2:7" ht="15.75" thickBot="1">
      <c r="B66" s="33" t="s">
        <v>24</v>
      </c>
      <c r="C66" s="34"/>
      <c r="D66" s="35" t="s">
        <v>25</v>
      </c>
      <c r="E66" s="35"/>
      <c r="F66" s="35"/>
      <c r="G66" s="65"/>
    </row>
    <row r="67" spans="2:7" ht="15.75" thickBot="1"/>
    <row r="68" spans="2:7">
      <c r="B68" s="40" t="s">
        <v>26</v>
      </c>
      <c r="C68" s="41"/>
      <c r="D68" s="41"/>
      <c r="E68" s="41"/>
      <c r="F68" s="52"/>
      <c r="G68" s="69" t="s">
        <v>62</v>
      </c>
    </row>
    <row r="69" spans="2:7">
      <c r="B69" s="28" t="s">
        <v>5</v>
      </c>
      <c r="C69" s="29"/>
      <c r="D69" s="13" t="s">
        <v>6</v>
      </c>
      <c r="E69" s="13" t="s">
        <v>27</v>
      </c>
      <c r="F69" s="13" t="s">
        <v>28</v>
      </c>
      <c r="G69" s="70"/>
    </row>
    <row r="70" spans="2:7">
      <c r="B70" s="24" t="s">
        <v>29</v>
      </c>
      <c r="C70" s="25"/>
      <c r="D70" s="19" t="s">
        <v>30</v>
      </c>
      <c r="E70" s="19" t="s">
        <v>31</v>
      </c>
      <c r="F70" s="19" t="s">
        <v>32</v>
      </c>
      <c r="G70" s="70"/>
    </row>
    <row r="71" spans="2:7">
      <c r="B71" s="24" t="s">
        <v>29</v>
      </c>
      <c r="C71" s="25"/>
      <c r="D71" s="19" t="s">
        <v>10</v>
      </c>
      <c r="E71" s="19" t="s">
        <v>31</v>
      </c>
      <c r="F71" s="19" t="s">
        <v>32</v>
      </c>
      <c r="G71" s="70"/>
    </row>
    <row r="72" spans="2:7">
      <c r="B72" s="24" t="s">
        <v>29</v>
      </c>
      <c r="C72" s="25"/>
      <c r="D72" s="19" t="s">
        <v>33</v>
      </c>
      <c r="E72" s="19" t="s">
        <v>31</v>
      </c>
      <c r="F72" s="19" t="s">
        <v>32</v>
      </c>
      <c r="G72" s="70"/>
    </row>
    <row r="73" spans="2:7">
      <c r="B73" s="24" t="s">
        <v>29</v>
      </c>
      <c r="C73" s="25"/>
      <c r="D73" s="19" t="s">
        <v>34</v>
      </c>
      <c r="E73" s="19" t="s">
        <v>31</v>
      </c>
      <c r="F73" s="19" t="s">
        <v>32</v>
      </c>
      <c r="G73" s="70"/>
    </row>
    <row r="74" spans="2:7">
      <c r="B74" s="24" t="s">
        <v>35</v>
      </c>
      <c r="C74" s="25"/>
      <c r="D74" s="19" t="s">
        <v>36</v>
      </c>
      <c r="E74" s="19" t="s">
        <v>31</v>
      </c>
      <c r="F74" s="19" t="s">
        <v>32</v>
      </c>
      <c r="G74" s="70"/>
    </row>
    <row r="75" spans="2:7">
      <c r="B75" s="24" t="s">
        <v>35</v>
      </c>
      <c r="C75" s="25"/>
      <c r="D75" s="19" t="s">
        <v>37</v>
      </c>
      <c r="E75" s="19" t="s">
        <v>31</v>
      </c>
      <c r="F75" s="19" t="s">
        <v>32</v>
      </c>
      <c r="G75" s="70"/>
    </row>
    <row r="76" spans="2:7">
      <c r="B76" s="24" t="s">
        <v>35</v>
      </c>
      <c r="C76" s="25"/>
      <c r="D76" s="19" t="s">
        <v>11</v>
      </c>
      <c r="E76" s="19" t="s">
        <v>31</v>
      </c>
      <c r="F76" s="19" t="s">
        <v>32</v>
      </c>
      <c r="G76" s="70"/>
    </row>
    <row r="77" spans="2:7">
      <c r="B77" s="24" t="s">
        <v>38</v>
      </c>
      <c r="C77" s="25"/>
      <c r="D77" s="19" t="s">
        <v>37</v>
      </c>
      <c r="E77" s="19" t="s">
        <v>31</v>
      </c>
      <c r="F77" s="19" t="s">
        <v>32</v>
      </c>
      <c r="G77" s="70"/>
    </row>
    <row r="78" spans="2:7">
      <c r="B78" s="24" t="s">
        <v>39</v>
      </c>
      <c r="C78" s="25"/>
      <c r="D78" s="15">
        <v>2</v>
      </c>
      <c r="E78" s="15" t="s">
        <v>40</v>
      </c>
      <c r="F78" s="19" t="s">
        <v>32</v>
      </c>
      <c r="G78" s="70"/>
    </row>
    <row r="79" spans="2:7">
      <c r="B79" s="24" t="s">
        <v>41</v>
      </c>
      <c r="C79" s="25"/>
      <c r="D79" s="15">
        <v>1</v>
      </c>
      <c r="E79" s="15" t="s">
        <v>40</v>
      </c>
      <c r="F79" s="16" t="s">
        <v>40</v>
      </c>
      <c r="G79" s="70"/>
    </row>
    <row r="80" spans="2:7">
      <c r="B80" s="24" t="s">
        <v>42</v>
      </c>
      <c r="C80" s="25"/>
      <c r="D80" s="15">
        <v>5</v>
      </c>
      <c r="E80" s="15" t="s">
        <v>40</v>
      </c>
      <c r="F80" s="16" t="s">
        <v>40</v>
      </c>
      <c r="G80" s="70"/>
    </row>
    <row r="81" spans="2:7">
      <c r="B81" s="24" t="s">
        <v>43</v>
      </c>
      <c r="C81" s="25"/>
      <c r="D81" s="20" t="s">
        <v>44</v>
      </c>
      <c r="E81" s="15" t="s">
        <v>40</v>
      </c>
      <c r="F81" s="16" t="s">
        <v>40</v>
      </c>
      <c r="G81" s="70"/>
    </row>
    <row r="82" spans="2:7">
      <c r="B82" s="24" t="s">
        <v>45</v>
      </c>
      <c r="C82" s="25"/>
      <c r="D82" s="20" t="s">
        <v>44</v>
      </c>
      <c r="E82" s="15" t="s">
        <v>40</v>
      </c>
      <c r="F82" s="16" t="s">
        <v>40</v>
      </c>
      <c r="G82" s="70"/>
    </row>
    <row r="83" spans="2:7">
      <c r="B83" s="24" t="s">
        <v>46</v>
      </c>
      <c r="C83" s="25"/>
      <c r="D83" s="20" t="s">
        <v>44</v>
      </c>
      <c r="E83" s="15" t="s">
        <v>40</v>
      </c>
      <c r="F83" s="16" t="s">
        <v>40</v>
      </c>
      <c r="G83" s="70"/>
    </row>
    <row r="84" spans="2:7">
      <c r="B84" s="21" t="s">
        <v>47</v>
      </c>
      <c r="C84" s="22"/>
      <c r="D84" s="20" t="s">
        <v>44</v>
      </c>
      <c r="E84" s="15" t="s">
        <v>40</v>
      </c>
      <c r="F84" s="16" t="s">
        <v>40</v>
      </c>
      <c r="G84" s="70"/>
    </row>
    <row r="85" spans="2:7">
      <c r="B85" s="24" t="s">
        <v>48</v>
      </c>
      <c r="C85" s="25"/>
      <c r="D85" s="20" t="s">
        <v>49</v>
      </c>
      <c r="E85" s="15" t="s">
        <v>40</v>
      </c>
      <c r="F85" s="16" t="s">
        <v>40</v>
      </c>
      <c r="G85" s="70"/>
    </row>
    <row r="86" spans="2:7">
      <c r="B86" s="24" t="s">
        <v>50</v>
      </c>
      <c r="C86" s="25"/>
      <c r="D86" s="15">
        <v>0</v>
      </c>
      <c r="E86" s="15" t="s">
        <v>40</v>
      </c>
      <c r="F86" s="16" t="s">
        <v>40</v>
      </c>
      <c r="G86" s="70"/>
    </row>
    <row r="87" spans="2:7" ht="15.75" thickBot="1">
      <c r="B87" s="26" t="s">
        <v>51</v>
      </c>
      <c r="C87" s="27"/>
      <c r="D87" s="12">
        <v>1</v>
      </c>
      <c r="E87" s="12" t="s">
        <v>40</v>
      </c>
      <c r="F87" s="14" t="s">
        <v>40</v>
      </c>
      <c r="G87" s="71"/>
    </row>
    <row r="88" spans="2:7">
      <c r="B88" s="40" t="s">
        <v>52</v>
      </c>
      <c r="C88" s="41"/>
      <c r="D88" s="41"/>
      <c r="E88" s="41"/>
      <c r="F88" s="52"/>
      <c r="G88" s="63" t="s">
        <v>62</v>
      </c>
    </row>
    <row r="89" spans="2:7">
      <c r="B89" s="53" t="s">
        <v>53</v>
      </c>
      <c r="C89" s="54"/>
      <c r="D89" s="15">
        <f>IF(B89="DOOR SWITCH 2 (TC)",1,"N/A")</f>
        <v>1</v>
      </c>
      <c r="E89" s="15">
        <f>IF(B89="DOOR SWITCH 2 (TC)",1,"N/A")</f>
        <v>1</v>
      </c>
      <c r="F89" s="16" t="str">
        <f>IF(B89="DOOR SWITCH 2 (TC)","VIP 1","N/A")</f>
        <v>VIP 1</v>
      </c>
      <c r="G89" s="64"/>
    </row>
    <row r="90" spans="2:7">
      <c r="B90" s="18"/>
      <c r="C90" s="17"/>
      <c r="D90" s="15" t="s">
        <v>54</v>
      </c>
      <c r="E90" s="15" t="s">
        <v>40</v>
      </c>
      <c r="F90" s="16" t="str">
        <f>IF(B90="UPS","AUXILARY","N/A")</f>
        <v>N/A</v>
      </c>
      <c r="G90" s="64"/>
    </row>
    <row r="91" spans="2:7">
      <c r="B91" s="49"/>
      <c r="C91" s="43"/>
      <c r="D91" s="15" t="s">
        <v>40</v>
      </c>
      <c r="E91" s="15" t="s">
        <v>40</v>
      </c>
      <c r="F91" s="16" t="str">
        <f>IF(B91="MINI DC I/O 1","ON DISPLAY INTERFACE","N/A")</f>
        <v>N/A</v>
      </c>
      <c r="G91" s="64"/>
    </row>
    <row r="92" spans="2:7">
      <c r="B92" s="49"/>
      <c r="C92" s="43"/>
      <c r="D92" s="15" t="s">
        <v>40</v>
      </c>
      <c r="E92" s="15" t="s">
        <v>40</v>
      </c>
      <c r="F92" s="16" t="str">
        <f>IF(B92="MINI DC I/O 2","ON DISPLAY INTERFACE","N/A")</f>
        <v>N/A</v>
      </c>
      <c r="G92" s="64"/>
    </row>
    <row r="93" spans="2:7">
      <c r="B93" s="49"/>
      <c r="C93" s="43"/>
      <c r="D93" s="15" t="s">
        <v>40</v>
      </c>
      <c r="E93" s="15" t="s">
        <v>40</v>
      </c>
      <c r="F93" s="16" t="str">
        <f>IF(B93="MINI DC I/O 3","ON DISPLAY INTERFACE","N/A")</f>
        <v>N/A</v>
      </c>
      <c r="G93" s="64"/>
    </row>
    <row r="94" spans="2:7">
      <c r="B94" s="49" t="s">
        <v>55</v>
      </c>
      <c r="C94" s="43"/>
      <c r="D94" s="15" t="s">
        <v>40</v>
      </c>
      <c r="E94" s="15" t="s">
        <v>40</v>
      </c>
      <c r="F94" s="16" t="str">
        <f>IF(B94="MINI DC I/O 4","ON DISPLAY INTERFACE","N/A")</f>
        <v>N/A</v>
      </c>
      <c r="G94" s="64"/>
    </row>
    <row r="95" spans="2:7">
      <c r="B95" s="49" t="s">
        <v>55</v>
      </c>
      <c r="C95" s="43"/>
      <c r="D95" s="15" t="s">
        <v>40</v>
      </c>
      <c r="E95" s="15" t="s">
        <v>40</v>
      </c>
      <c r="F95" s="16" t="str">
        <f>IF(B95="MINI DC I/O 5","ON DISPLAY INTERFACE","N/A")</f>
        <v>N/A</v>
      </c>
      <c r="G95" s="64"/>
    </row>
    <row r="96" spans="2:7" ht="15.75" thickBot="1">
      <c r="B96" s="50" t="s">
        <v>55</v>
      </c>
      <c r="C96" s="51"/>
      <c r="D96" s="12" t="s">
        <v>40</v>
      </c>
      <c r="E96" s="12" t="s">
        <v>40</v>
      </c>
      <c r="F96" s="14" t="str">
        <f>IF(B96="MINI DC I/O 6","ON DISPLAY INTERFACE","N/A")</f>
        <v>N/A</v>
      </c>
      <c r="G96" s="65"/>
    </row>
    <row r="97" spans="2:7" ht="15.75" thickBot="1">
      <c r="C97" s="11"/>
      <c r="D97" s="11"/>
      <c r="E97" s="10"/>
      <c r="F97" s="3"/>
      <c r="G97" s="7"/>
    </row>
    <row r="98" spans="2:7">
      <c r="B98" s="40" t="s">
        <v>56</v>
      </c>
      <c r="C98" s="41"/>
      <c r="D98" s="41"/>
      <c r="E98" s="41"/>
      <c r="F98" s="41"/>
      <c r="G98" s="60"/>
    </row>
    <row r="99" spans="2:7">
      <c r="B99" s="46" t="s">
        <v>57</v>
      </c>
      <c r="C99" s="47"/>
      <c r="D99" s="48"/>
      <c r="E99" s="42" t="s">
        <v>54</v>
      </c>
      <c r="F99" s="43"/>
      <c r="G99" s="61"/>
    </row>
    <row r="100" spans="2:7">
      <c r="B100" s="36" t="s">
        <v>58</v>
      </c>
      <c r="C100" s="31"/>
      <c r="D100" s="31"/>
      <c r="E100" s="32" t="s">
        <v>54</v>
      </c>
      <c r="F100" s="32"/>
      <c r="G100" s="61"/>
    </row>
    <row r="101" spans="2:7">
      <c r="B101" s="36" t="s">
        <v>59</v>
      </c>
      <c r="C101" s="31"/>
      <c r="D101" s="31"/>
      <c r="E101" s="32" t="s">
        <v>54</v>
      </c>
      <c r="F101" s="32"/>
      <c r="G101" s="61"/>
    </row>
    <row r="102" spans="2:7" ht="15.75" thickBot="1">
      <c r="B102" s="37" t="s">
        <v>60</v>
      </c>
      <c r="C102" s="38"/>
      <c r="D102" s="39"/>
      <c r="E102" s="44" t="s">
        <v>54</v>
      </c>
      <c r="F102" s="45"/>
      <c r="G102" s="62"/>
    </row>
    <row r="103" spans="2:7" ht="15.75" thickBot="1"/>
    <row r="104" spans="2:7">
      <c r="B104" s="8" t="s">
        <v>63</v>
      </c>
      <c r="C104" s="9"/>
      <c r="D104" s="9"/>
      <c r="E104" s="9"/>
      <c r="F104" s="9"/>
      <c r="G104" s="1"/>
    </row>
    <row r="105" spans="2:7">
      <c r="B105" s="72" t="s">
        <v>64</v>
      </c>
      <c r="C105" s="73"/>
      <c r="D105" s="73"/>
      <c r="E105" t="s">
        <v>65</v>
      </c>
      <c r="G105" s="2"/>
    </row>
    <row r="106" spans="2:7">
      <c r="B106" s="72" t="s">
        <v>66</v>
      </c>
      <c r="C106" s="73"/>
      <c r="D106" s="73"/>
      <c r="E106" t="s">
        <v>67</v>
      </c>
      <c r="G106" s="2"/>
    </row>
    <row r="107" spans="2:7">
      <c r="B107" s="72" t="s">
        <v>68</v>
      </c>
      <c r="C107" s="73"/>
      <c r="D107" s="73"/>
      <c r="E107" t="s">
        <v>69</v>
      </c>
      <c r="G107" s="2"/>
    </row>
    <row r="108" spans="2:7">
      <c r="B108" s="72" t="s">
        <v>70</v>
      </c>
      <c r="C108" s="73"/>
      <c r="D108" s="73"/>
      <c r="E108" t="s">
        <v>71</v>
      </c>
      <c r="G108" s="2"/>
    </row>
    <row r="109" spans="2:7">
      <c r="B109" s="72" t="s">
        <v>72</v>
      </c>
      <c r="C109" s="73"/>
      <c r="D109" s="73"/>
      <c r="E109" t="s">
        <v>73</v>
      </c>
      <c r="G109" s="2"/>
    </row>
    <row r="110" spans="2:7">
      <c r="B110" s="72" t="s">
        <v>74</v>
      </c>
      <c r="C110" s="73"/>
      <c r="D110" s="73"/>
      <c r="E110" t="s">
        <v>75</v>
      </c>
      <c r="G110" s="2"/>
    </row>
    <row r="111" spans="2:7">
      <c r="B111" s="72" t="s">
        <v>76</v>
      </c>
      <c r="C111" s="73"/>
      <c r="D111" s="73"/>
      <c r="E111" t="s">
        <v>77</v>
      </c>
      <c r="G111" s="2"/>
    </row>
    <row r="112" spans="2:7">
      <c r="B112" s="72" t="s">
        <v>78</v>
      </c>
      <c r="C112" s="73"/>
      <c r="D112" s="73"/>
      <c r="E112" t="s">
        <v>79</v>
      </c>
      <c r="G112" s="2"/>
    </row>
    <row r="113" spans="2:7">
      <c r="B113" s="72" t="s">
        <v>80</v>
      </c>
      <c r="C113" s="73"/>
      <c r="D113" s="73"/>
      <c r="E113" t="s">
        <v>81</v>
      </c>
      <c r="G113" s="2"/>
    </row>
    <row r="114" spans="2:7">
      <c r="B114" s="72" t="s">
        <v>82</v>
      </c>
      <c r="C114" s="73"/>
      <c r="D114" s="73"/>
      <c r="E114" t="s">
        <v>83</v>
      </c>
      <c r="G114" s="2"/>
    </row>
    <row r="115" spans="2:7">
      <c r="B115" s="72" t="s">
        <v>84</v>
      </c>
      <c r="C115" s="73"/>
      <c r="D115" s="73"/>
      <c r="E115" t="s">
        <v>85</v>
      </c>
      <c r="G115" s="2"/>
    </row>
    <row r="116" spans="2:7">
      <c r="B116" s="72" t="s">
        <v>86</v>
      </c>
      <c r="C116" s="73"/>
      <c r="D116" s="73"/>
      <c r="E116" t="s">
        <v>87</v>
      </c>
      <c r="G116" s="2"/>
    </row>
    <row r="117" spans="2:7">
      <c r="B117" s="72" t="s">
        <v>88</v>
      </c>
      <c r="C117" s="73"/>
      <c r="D117" s="73"/>
      <c r="E117" t="s">
        <v>89</v>
      </c>
      <c r="G117" s="2"/>
    </row>
    <row r="118" spans="2:7">
      <c r="B118" s="72" t="s">
        <v>90</v>
      </c>
      <c r="C118" s="73"/>
      <c r="D118" s="73"/>
      <c r="E118" t="s">
        <v>91</v>
      </c>
      <c r="G118" s="2"/>
    </row>
    <row r="119" spans="2:7">
      <c r="B119" s="72" t="s">
        <v>92</v>
      </c>
      <c r="C119" s="73"/>
      <c r="D119" s="73"/>
      <c r="E119" t="s">
        <v>93</v>
      </c>
      <c r="G119" s="2"/>
    </row>
    <row r="120" spans="2:7" ht="15.75" thickBot="1">
      <c r="B120" s="4"/>
      <c r="C120" s="5"/>
      <c r="D120" s="5"/>
      <c r="E120" s="5"/>
      <c r="F120" s="5"/>
      <c r="G120" s="6"/>
    </row>
    <row r="122" spans="2:7">
      <c r="B122" t="s">
        <v>94</v>
      </c>
    </row>
  </sheetData>
  <mergeCells count="143">
    <mergeCell ref="B114:D114"/>
    <mergeCell ref="B116:D116"/>
    <mergeCell ref="B117:D117"/>
    <mergeCell ref="B119:D119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5:D115"/>
    <mergeCell ref="B118:D118"/>
    <mergeCell ref="B98:F98"/>
    <mergeCell ref="G98:G102"/>
    <mergeCell ref="B99:D99"/>
    <mergeCell ref="E99:F99"/>
    <mergeCell ref="B100:D100"/>
    <mergeCell ref="E100:F100"/>
    <mergeCell ref="B101:D101"/>
    <mergeCell ref="E101:F101"/>
    <mergeCell ref="B102:D102"/>
    <mergeCell ref="E102:F102"/>
    <mergeCell ref="B85:C85"/>
    <mergeCell ref="B86:C86"/>
    <mergeCell ref="B87:C87"/>
    <mergeCell ref="B88:F88"/>
    <mergeCell ref="G88:G96"/>
    <mergeCell ref="B89:C89"/>
    <mergeCell ref="B91:C91"/>
    <mergeCell ref="B92:C92"/>
    <mergeCell ref="B93:C93"/>
    <mergeCell ref="B94:C94"/>
    <mergeCell ref="B95:C95"/>
    <mergeCell ref="B96:C96"/>
    <mergeCell ref="G68:G87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65:C65"/>
    <mergeCell ref="D65:F65"/>
    <mergeCell ref="B66:C66"/>
    <mergeCell ref="D66:F66"/>
    <mergeCell ref="B68:F68"/>
    <mergeCell ref="B56:C56"/>
    <mergeCell ref="D56:F56"/>
    <mergeCell ref="G56:G66"/>
    <mergeCell ref="B57:C57"/>
    <mergeCell ref="D57:F57"/>
    <mergeCell ref="B58:B61"/>
    <mergeCell ref="D58:F58"/>
    <mergeCell ref="D59:F59"/>
    <mergeCell ref="D60:F60"/>
    <mergeCell ref="D61:F61"/>
    <mergeCell ref="B62:C62"/>
    <mergeCell ref="D62:F62"/>
    <mergeCell ref="B63:C63"/>
    <mergeCell ref="D63:F63"/>
    <mergeCell ref="B64:C64"/>
    <mergeCell ref="D64:F64"/>
    <mergeCell ref="D53:F53"/>
    <mergeCell ref="B54:F54"/>
    <mergeCell ref="G54:G55"/>
    <mergeCell ref="B55:C55"/>
    <mergeCell ref="D55:F55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22:C22"/>
    <mergeCell ref="B36:F36"/>
    <mergeCell ref="B37:C37"/>
    <mergeCell ref="B39:C39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D6:F6"/>
    <mergeCell ref="D7:F7"/>
    <mergeCell ref="D8:F8"/>
    <mergeCell ref="D9:F9"/>
    <mergeCell ref="D10:F10"/>
    <mergeCell ref="B14:C14"/>
    <mergeCell ref="D14:F14"/>
  </mergeCells>
  <dataValidations count="28">
    <dataValidation type="list" allowBlank="1" showInputMessage="1" showErrorMessage="1" sqref="D4:F4 D56:F56" xr:uid="{00000000-0002-0000-0000-000000000000}">
      <formula1>"VF,VM,VX, DB-5000"</formula1>
    </dataValidation>
    <dataValidation type="list" allowBlank="1" showInputMessage="1" showErrorMessage="1" sqref="D5:F5 D57:F57" xr:uid="{00000000-0002-0000-0000-000001000000}">
      <formula1>"FRONT,WALK-IN,REAR"</formula1>
    </dataValidation>
    <dataValidation type="list" errorStyle="warning" allowBlank="1" showInputMessage="1" showErrorMessage="1" sqref="D6:F6 D58:F58" xr:uid="{00000000-0002-0000-0000-000002000000}">
      <formula1>"FULL COLOR, MONOCHROME"</formula1>
    </dataValidation>
    <dataValidation type="list" errorStyle="warning" allowBlank="1" showInputMessage="1" showErrorMessage="1" sqref="D8:F8 D60:F60" xr:uid="{00000000-0002-0000-0000-000003000000}">
      <formula1>"9X5,9X15,16X16,24X16, 18X18"</formula1>
    </dataValidation>
    <dataValidation type="list" errorStyle="warning" allowBlank="1" showInputMessage="1" showErrorMessage="1" sqref="D9:F9 D61:F61" xr:uid="{00000000-0002-0000-0000-000004000000}">
      <formula1>"20,34,46,66"</formula1>
    </dataValidation>
    <dataValidation type="list" allowBlank="1" showInputMessage="1" showErrorMessage="1" sqref="D12:F12 D64:F64" xr:uid="{00000000-0002-0000-0000-000005000000}">
      <formula1>"FULL MATRIX,LINE MATRIX"</formula1>
    </dataValidation>
    <dataValidation type="list" allowBlank="1" showInputMessage="1" showErrorMessage="1" sqref="D7:F7 D59:F59" xr:uid="{00000000-0002-0000-0000-000006000000}">
      <formula1>"GEN 4 (24 VOLT BUS), ANTAIOS (DVX)"</formula1>
    </dataValidation>
    <dataValidation type="list" allowBlank="1" showInputMessage="1" showErrorMessage="1" sqref="O36 O88" xr:uid="{00000000-0002-0000-0000-000007000000}">
      <formula1>"DOOR SWITCH 2 (TC), "</formula1>
    </dataValidation>
    <dataValidation type="list" allowBlank="1" showInputMessage="1" showErrorMessage="1" sqref="B37:C37 B89:C89" xr:uid="{00000000-0002-0000-0000-000008000000}">
      <formula1>"DOOR SWITCH 2 (TC),'"</formula1>
    </dataValidation>
    <dataValidation type="list" allowBlank="1" showInputMessage="1" showErrorMessage="1" sqref="D34 D86" xr:uid="{00000000-0002-0000-0000-000009000000}">
      <formula1>"0, 1, 2"</formula1>
    </dataValidation>
    <dataValidation type="list" allowBlank="1" showInputMessage="1" showErrorMessage="1" sqref="D27 D79" xr:uid="{00000000-0002-0000-0000-00000A000000}">
      <formula1>"0,1"</formula1>
    </dataValidation>
    <dataValidation type="list" allowBlank="1" showInputMessage="1" showErrorMessage="1" sqref="D33 D85" xr:uid="{00000000-0002-0000-0000-00000B000000}">
      <formula1>"YES,NO"</formula1>
    </dataValidation>
    <dataValidation type="list" errorStyle="warning" allowBlank="1" showInputMessage="1" showErrorMessage="1" sqref="D30:D32 D82:D84" xr:uid="{00000000-0002-0000-0000-00000C000000}">
      <formula1>"YES,NO"</formula1>
    </dataValidation>
    <dataValidation type="list" errorStyle="warning" allowBlank="1" showInputMessage="1" showErrorMessage="1" sqref="D14:F14 D66:F66" xr:uid="{00000000-0002-0000-0000-00000D000000}">
      <formula1>"ROWS,BAYS"</formula1>
    </dataValidation>
    <dataValidation type="list" allowBlank="1" showInputMessage="1" showErrorMessage="1" sqref="D38 D90" xr:uid="{00000000-0002-0000-0000-00000E000000}">
      <formula1>"CONTROL EQUIPMENT,ENTIRE DISPLAY,N/A"</formula1>
    </dataValidation>
    <dataValidation type="list" errorStyle="warning" allowBlank="1" showInputMessage="1" showErrorMessage="1" sqref="C38 C90" xr:uid="{00000000-0002-0000-0000-00000F000000}">
      <formula1>"ALPHA FXM SERIES,TRIPPLITE,'"</formula1>
    </dataValidation>
    <dataValidation type="list" allowBlank="1" showInputMessage="1" showErrorMessage="1" sqref="B38 B90" xr:uid="{00000000-0002-0000-0000-000010000000}">
      <formula1>"UPS,'"</formula1>
    </dataValidation>
    <dataValidation type="list" allowBlank="1" showInputMessage="1" showErrorMessage="1" sqref="B39 B91" xr:uid="{00000000-0002-0000-0000-000011000000}">
      <formula1>"MINI DC I/O 1,'"</formula1>
    </dataValidation>
    <dataValidation type="list" allowBlank="1" showInputMessage="1" showErrorMessage="1" sqref="B40:C40 B92:C92" xr:uid="{00000000-0002-0000-0000-000012000000}">
      <formula1>"MINI DC I/O 2,'"</formula1>
    </dataValidation>
    <dataValidation type="list" allowBlank="1" showInputMessage="1" showErrorMessage="1" sqref="B41:C41 B93:C93" xr:uid="{00000000-0002-0000-0000-000013000000}">
      <formula1>"MINI DC I/O 3,'"</formula1>
    </dataValidation>
    <dataValidation type="list" allowBlank="1" showInputMessage="1" showErrorMessage="1" sqref="B42:C42 B94:C94" xr:uid="{00000000-0002-0000-0000-000014000000}">
      <formula1>"MINI DC I/O 4,'"</formula1>
    </dataValidation>
    <dataValidation type="list" allowBlank="1" showInputMessage="1" showErrorMessage="1" sqref="B43:C43 B95:C95" xr:uid="{00000000-0002-0000-0000-000015000000}">
      <formula1>"MINI DC I/O 5,'"</formula1>
    </dataValidation>
    <dataValidation type="list" allowBlank="1" showInputMessage="1" showErrorMessage="1" sqref="B44:C44 B96:C96" xr:uid="{00000000-0002-0000-0000-000016000000}">
      <formula1>"MINI DC I/O 6,'"</formula1>
    </dataValidation>
    <dataValidation type="list" errorStyle="warning" allowBlank="1" showInputMessage="1" showErrorMessage="1" sqref="D26 D78" xr:uid="{00000000-0002-0000-0000-000017000000}">
      <formula1>"1,2,3,4,5,6,7,8"</formula1>
    </dataValidation>
    <dataValidation type="list" errorStyle="warning" allowBlank="1" showInputMessage="1" showErrorMessage="1" sqref="D28 D80" xr:uid="{00000000-0002-0000-0000-000018000000}">
      <formula1>"1,2,3,4,5,6,7,8,9,10"</formula1>
    </dataValidation>
    <dataValidation type="list" errorStyle="warning" allowBlank="1" showInputMessage="1" showErrorMessage="1" sqref="D29 D81" xr:uid="{00000000-0002-0000-0000-000019000000}">
      <formula1>"NO,1,2,3,4,5,6,7,8,9,10"</formula1>
    </dataValidation>
    <dataValidation type="list" errorStyle="warning" allowBlank="1" showInputMessage="1" showErrorMessage="1" sqref="D35 D87" xr:uid="{00000000-0002-0000-0000-00001A000000}">
      <formula1>"1,2"</formula1>
    </dataValidation>
    <dataValidation errorStyle="warning" allowBlank="1" showInputMessage="1" showErrorMessage="1" sqref="F29 F81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C27262</OrderProject_x0020_ID>
    <Rev xmlns="2cc016c5-161d-4d6b-a532-6cf687f4a3ab">00</Rev>
    <DocNumber xmlns="2cc016c5-161d-4d6b-a532-6cf687f4a3ab">DD4191989</DocNumber>
    <_dlc_DocId xmlns="b479dd50-8d7e-4b78-9fb1-00cf65781f6b">75D2Y5VYC55K-1220653723-33541</_dlc_DocId>
    <_dlc_DocIdUrl xmlns="b479dd50-8d7e-4b78-9fb1-00cf65781f6b">
      <Url>https://daktronics.sharepoint.com/sites/docs-engineering/_layouts/15/DocIdRedir.aspx?ID=75D2Y5VYC55K-1220653723-33541</Url>
      <Description>75D2Y5VYC55K-1220653723-33541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C04227-F345-4728-ACAA-842F72609F37}"/>
</file>

<file path=customXml/itemProps2.xml><?xml version="1.0" encoding="utf-8"?>
<ds:datastoreItem xmlns:ds="http://schemas.openxmlformats.org/officeDocument/2006/customXml" ds:itemID="{E3426AAB-5A9A-4948-AEE9-6C6D9DF3E725}"/>
</file>

<file path=customXml/itemProps3.xml><?xml version="1.0" encoding="utf-8"?>
<ds:datastoreItem xmlns:ds="http://schemas.openxmlformats.org/officeDocument/2006/customXml" ds:itemID="{F58903D3-E44A-4ED5-AB8A-1B41E02D28FE}"/>
</file>

<file path=customXml/itemProps4.xml><?xml version="1.0" encoding="utf-8"?>
<ds:datastoreItem xmlns:ds="http://schemas.openxmlformats.org/officeDocument/2006/customXml" ds:itemID="{DC06D5C9-DE9D-4DEF-A007-35FE850788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C27262 Laguardia Intl Airport, Site Config, VF-2420-48X240-20-RGB Gen IV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2023-02-13T16:18:45Z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8dbbc44d-a614-429b-8208-f25eea70d325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