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181\VX DWGS\"/>
    </mc:Choice>
  </mc:AlternateContent>
  <xr:revisionPtr revIDLastSave="3" documentId="14_{8E8CE6AC-D9B5-4BD9-B957-F9EAD89CC550}" xr6:coauthVersionLast="47" xr6:coauthVersionMax="47" xr10:uidLastSave="{C88FBA20-0C14-48F4-9F97-C456403C95B1}"/>
  <bookViews>
    <workbookView xWindow="2292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7" i="1" l="1"/>
  <c r="F126" i="1"/>
  <c r="F125" i="1"/>
  <c r="F124" i="1"/>
  <c r="F123" i="1"/>
  <c r="F122" i="1"/>
  <c r="F121" i="1"/>
  <c r="F120" i="1"/>
  <c r="E120" i="1"/>
  <c r="D120" i="1"/>
  <c r="F82" i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EB6EAA3A-21CE-43E1-BA0A-C05B5436FF7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09749D46-7422-469E-87A1-E37DD4C2D29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68" authorId="0" shapeId="0" xr:uid="{030418C9-3048-4709-851C-C5F2405E3BB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5544E3F7-0914-4D3A-8154-9E674E768F5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94" authorId="0" shapeId="0" xr:uid="{194F7757-C7D7-4AE0-BC4D-9600EDE192E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3" authorId="0" shapeId="0" xr:uid="{B8CBEC76-FF2B-416B-B069-2379CB1CBE5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113" authorId="0" shapeId="0" xr:uid="{21A58DB2-22CA-4A98-8FF3-2DA8A8074BD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117" authorId="1" shapeId="0" xr:uid="{038DE225-2D78-485E-B37A-4E01A8C608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<sst xmlns="http://schemas.openxmlformats.org/spreadsheetml/2006/main" count="345" uniqueCount="99">
  <si>
    <t>DD4281603</t>
  </si>
  <si>
    <t>C28181 City of Glendale, Site Config, VX-2428-48X48-20-RGB @2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</si>
  <si>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</si>
  <si>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</si>
  <si>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</si>
  <si>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</si>
  <si>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</si>
  <si>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</si>
  <si>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VX</t>
  </si>
  <si>
    <t>1 &amp;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</si>
  <si>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</si>
  <si>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</si>
  <si>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</si>
  <si>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</si>
  <si>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</si>
  <si>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</si>
  <si>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</si>
  <si>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</si>
  <si>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</si>
  <si>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</si>
  <si>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</si>
  <si>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</si>
  <si>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</si>
  <si>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</si>
  <si>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</si>
  <si>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</si>
  <si>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</si>
  <si>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</si>
  <si>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</si>
  <si>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</si>
  <si>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</si>
  <si>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</si>
  <si>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</si>
  <si>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</si>
  <si>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</si>
  <si>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</si>
  <si>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</si>
  <si>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</si>
  <si>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</si>
  <si>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</si>
  <si>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</si>
  <si>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</si>
  <si>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</si>
  <si>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</si>
  <si>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</si>
  <si>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</si>
  <si>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</si>
  <si>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</si>
  <si>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</si>
  <si>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</si>
  <si>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</si>
  <si>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</si>
  <si>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</si>
  <si>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</si>
  <si>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ER-4281644</t>
  </si>
  <si>
    <t>CONTROLLER CONFIGURATION PACKAGE</t>
  </si>
  <si>
    <t>MULTI-DIRECTIONAL LIGHT SENSOR (MDLS)</t>
  </si>
  <si>
    <t>I/O</t>
  </si>
  <si>
    <t>C28181 City of Glendale, Site Config, VX-2428-48X48-20-RGB @3 Gen IV</t>
  </si>
  <si>
    <t>1, 2 &amp; 3</t>
  </si>
  <si>
    <t>ER-4281648</t>
  </si>
  <si>
    <t>C28181 City of Glendale, Site Config, VX-2428-48X48-20-RGB @5 Gen IV</t>
  </si>
  <si>
    <t>1, 2, 3, 4 &amp; 5</t>
  </si>
  <si>
    <t>ER-4281651</t>
  </si>
  <si>
    <t>Reference Drawings</t>
  </si>
  <si>
    <t>Schematic, DC Power, VX-2428, 20mm, 48 Wide</t>
  </si>
  <si>
    <t>DWG-3217573</t>
  </si>
  <si>
    <t>Generic Final Assembly, VX-24**</t>
  </si>
  <si>
    <t>DWG-3304663</t>
  </si>
  <si>
    <t>Shop Drawing, VX-2428-48x48-20-*</t>
  </si>
  <si>
    <t>DWG-3330412</t>
  </si>
  <si>
    <t>Site Riser, VM/VX-**-**-20-RGB</t>
  </si>
  <si>
    <t>DWG-3676912</t>
  </si>
  <si>
    <t>Schematic, Signal, VX-2428, 20mm</t>
  </si>
  <si>
    <t>DWG-4236184</t>
  </si>
  <si>
    <t>Traffic Cabinet Drawings (Ground Mount):</t>
  </si>
  <si>
    <t>Schematic, TC DC Power System, 2–4 Power Supplies, 1–3 VX-2428 Signs</t>
  </si>
  <si>
    <t>DWG-3314629</t>
  </si>
  <si>
    <t>Shop Drawing, TC, 334, Aluminum, Ground Mount, VFC, VM Power/Control</t>
  </si>
  <si>
    <t>DWG-3433917</t>
  </si>
  <si>
    <t>Schematic, Traffic Cabinet, 120 VAC, 2 Fans, 2–4 Power Supplies</t>
  </si>
  <si>
    <t>DWG-3614881</t>
  </si>
  <si>
    <t>Signal Schematic, TC, VFC, DOD, 2 Doors, 2 Power Supplies</t>
  </si>
  <si>
    <t>DWG-3622275</t>
  </si>
  <si>
    <t>Final Assembly, TC, 334, Ground Mount, Aluminum, 2 PS-16, 3-20A, VFC</t>
  </si>
  <si>
    <t>DWG-4118859</t>
  </si>
  <si>
    <t>Traffic Cabinet Drawings (Pole Mount):</t>
  </si>
  <si>
    <t>Shop Drawing, TC, 334, Aluminum, Pole Mount, VFC, VM Power/Control</t>
  </si>
  <si>
    <t>DWG-3433918</t>
  </si>
  <si>
    <t>Signal Schematic, TC, VFC, DOD, 2 Doors, 3 Power Supplies</t>
  </si>
  <si>
    <t>DWG-3737023</t>
  </si>
  <si>
    <t>DWG-4156389</t>
  </si>
  <si>
    <t>Schematic, TC DC Power System, 2–4 Power Supplies, 4–6 Signs, 20A</t>
  </si>
  <si>
    <t>DWG-4205326</t>
  </si>
  <si>
    <t>Final Assembly, TC, 334, Pole Mount, Aluminum, 3 PS-16, 6-20A, VFC</t>
  </si>
  <si>
    <t>DWG-4282424</t>
  </si>
  <si>
    <t>Site Notes</t>
  </si>
  <si>
    <t>3 different TT depending on amount of signs</t>
  </si>
  <si>
    <t>04281651, 04281644, 04281648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</si>
</sst>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6"/>
  <sheetViews>
    <sheetView tabSelected="1" workbookViewId="0">
      <selection activeCell="F161" sqref="F16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67" t="s">
        <v>1</v>
      </c>
      <c r="E1" s="67"/>
      <c r="F1" s="67"/>
      <c r="G1" t="s">
        <v>2</v>
      </c>
    </row>
    <row r="2" spans="2:7">
      <c r="B2" s="24" t="s">
        <v>3</v>
      </c>
      <c r="C2" s="25"/>
      <c r="D2" s="25"/>
      <c r="E2" s="25"/>
      <c r="F2" s="25"/>
      <c r="G2" s="68" t="s">
        <v>4</v>
      </c>
    </row>
    <row r="3" spans="2:7" ht="15.75" thickBot="1">
      <c r="B3" s="70" t="s">
        <v>5</v>
      </c>
      <c r="C3" s="67"/>
      <c r="D3" s="71" t="s">
        <v>6</v>
      </c>
      <c r="E3" s="72"/>
      <c r="F3" s="72"/>
      <c r="G3" s="69"/>
    </row>
    <row r="4" spans="2:7">
      <c r="B4" s="60" t="s">
        <v>7</v>
      </c>
      <c r="C4" s="61"/>
      <c r="D4" s="62" t="s">
        <v>8</v>
      </c>
      <c r="E4" s="62"/>
      <c r="F4" s="62"/>
      <c r="G4" s="43" t="s">
        <v>9</v>
      </c>
    </row>
    <row r="5" spans="2:7">
      <c r="B5" s="56" t="s">
        <v>10</v>
      </c>
      <c r="C5" s="57"/>
      <c r="D5" s="35" t="s">
        <v>11</v>
      </c>
      <c r="E5" s="35"/>
      <c r="F5" s="35"/>
      <c r="G5" s="44"/>
    </row>
    <row r="6" spans="2:7">
      <c r="B6" s="63" t="s">
        <v>12</v>
      </c>
      <c r="C6" s="20" t="s">
        <v>13</v>
      </c>
      <c r="D6" s="35" t="s">
        <v>14</v>
      </c>
      <c r="E6" s="35"/>
      <c r="F6" s="35"/>
      <c r="G6" s="44"/>
    </row>
    <row r="7" spans="2:7">
      <c r="B7" s="63"/>
      <c r="C7" s="20" t="s">
        <v>15</v>
      </c>
      <c r="D7" s="35" t="s">
        <v>16</v>
      </c>
      <c r="E7" s="35"/>
      <c r="F7" s="35"/>
      <c r="G7" s="44"/>
    </row>
    <row r="8" spans="2:7">
      <c r="B8" s="63"/>
      <c r="C8" s="20" t="s">
        <v>17</v>
      </c>
      <c r="D8" s="35" t="s">
        <v>18</v>
      </c>
      <c r="E8" s="35"/>
      <c r="F8" s="35"/>
      <c r="G8" s="44"/>
    </row>
    <row r="9" spans="2:7">
      <c r="B9" s="63"/>
      <c r="C9" s="20" t="s">
        <v>19</v>
      </c>
      <c r="D9" s="36">
        <v>20</v>
      </c>
      <c r="E9" s="36"/>
      <c r="F9" s="36"/>
      <c r="G9" s="44"/>
    </row>
    <row r="10" spans="2:7">
      <c r="B10" s="34" t="s">
        <v>20</v>
      </c>
      <c r="C10" s="35"/>
      <c r="D10" s="36">
        <v>48</v>
      </c>
      <c r="E10" s="36"/>
      <c r="F10" s="36"/>
      <c r="G10" s="44"/>
    </row>
    <row r="11" spans="2:7">
      <c r="B11" s="34" t="s">
        <v>21</v>
      </c>
      <c r="C11" s="35"/>
      <c r="D11" s="36">
        <v>48</v>
      </c>
      <c r="E11" s="36"/>
      <c r="F11" s="36"/>
      <c r="G11" s="44"/>
    </row>
    <row r="12" spans="2:7">
      <c r="B12" s="34" t="s">
        <v>22</v>
      </c>
      <c r="C12" s="35"/>
      <c r="D12" s="35" t="s">
        <v>23</v>
      </c>
      <c r="E12" s="35"/>
      <c r="F12" s="35"/>
      <c r="G12" s="44"/>
    </row>
    <row r="13" spans="2:7" ht="15.75" thickBot="1">
      <c r="B13" s="64" t="s">
        <v>24</v>
      </c>
      <c r="C13" s="65"/>
      <c r="D13" s="66">
        <v>1</v>
      </c>
      <c r="E13" s="66"/>
      <c r="F13" s="66"/>
      <c r="G13" s="45"/>
    </row>
    <row r="14" spans="2:7" ht="15.75" thickBot="1"/>
    <row r="15" spans="2:7">
      <c r="B15" s="24" t="s">
        <v>25</v>
      </c>
      <c r="C15" s="25"/>
      <c r="D15" s="25"/>
      <c r="E15" s="25"/>
      <c r="F15" s="42"/>
      <c r="G15" s="51" t="s">
        <v>9</v>
      </c>
    </row>
    <row r="16" spans="2:7">
      <c r="B16" s="54" t="s">
        <v>5</v>
      </c>
      <c r="C16" s="55"/>
      <c r="D16" s="14" t="s">
        <v>6</v>
      </c>
      <c r="E16" s="14" t="s">
        <v>26</v>
      </c>
      <c r="F16" s="14" t="s">
        <v>27</v>
      </c>
      <c r="G16" s="52"/>
    </row>
    <row r="17" spans="2:7">
      <c r="B17" s="56" t="s">
        <v>28</v>
      </c>
      <c r="C17" s="57"/>
      <c r="D17" s="20" t="s">
        <v>29</v>
      </c>
      <c r="E17" s="20" t="s">
        <v>30</v>
      </c>
      <c r="F17" s="20" t="s">
        <v>31</v>
      </c>
      <c r="G17" s="52"/>
    </row>
    <row r="18" spans="2:7">
      <c r="B18" s="56" t="s">
        <v>32</v>
      </c>
      <c r="C18" s="57"/>
      <c r="D18" s="20" t="s">
        <v>12</v>
      </c>
      <c r="E18" s="20" t="s">
        <v>30</v>
      </c>
      <c r="F18" s="20" t="s">
        <v>31</v>
      </c>
      <c r="G18" s="52"/>
    </row>
    <row r="19" spans="2:7">
      <c r="B19" s="56" t="s">
        <v>33</v>
      </c>
      <c r="C19" s="57"/>
      <c r="D19" s="20" t="s">
        <v>34</v>
      </c>
      <c r="E19" s="17" t="s">
        <v>35</v>
      </c>
      <c r="F19" s="17" t="s">
        <v>35</v>
      </c>
      <c r="G19" s="52"/>
    </row>
    <row r="20" spans="2:7">
      <c r="B20" s="56" t="s">
        <v>36</v>
      </c>
      <c r="C20" s="57"/>
      <c r="D20" s="16">
        <v>2</v>
      </c>
      <c r="E20" s="16" t="s">
        <v>35</v>
      </c>
      <c r="F20" s="17" t="s">
        <v>37</v>
      </c>
      <c r="G20" s="52"/>
    </row>
    <row r="21" spans="2:7">
      <c r="B21" s="56" t="s">
        <v>38</v>
      </c>
      <c r="C21" s="57"/>
      <c r="D21" s="16">
        <v>1</v>
      </c>
      <c r="E21" s="16" t="s">
        <v>35</v>
      </c>
      <c r="F21" s="17" t="s">
        <v>35</v>
      </c>
      <c r="G21" s="52"/>
    </row>
    <row r="22" spans="2:7">
      <c r="B22" s="56" t="s">
        <v>39</v>
      </c>
      <c r="C22" s="57"/>
      <c r="D22" s="16">
        <v>1</v>
      </c>
      <c r="E22" s="16" t="s">
        <v>35</v>
      </c>
      <c r="F22" s="17" t="s">
        <v>35</v>
      </c>
      <c r="G22" s="52"/>
    </row>
    <row r="23" spans="2:7">
      <c r="B23" s="56" t="s">
        <v>40</v>
      </c>
      <c r="C23" s="57"/>
      <c r="D23" s="21" t="s">
        <v>41</v>
      </c>
      <c r="E23" s="16" t="s">
        <v>35</v>
      </c>
      <c r="F23" s="17" t="s">
        <v>35</v>
      </c>
      <c r="G23" s="52"/>
    </row>
    <row r="24" spans="2:7">
      <c r="B24" s="56" t="s">
        <v>42</v>
      </c>
      <c r="C24" s="57"/>
      <c r="D24" s="21" t="s">
        <v>41</v>
      </c>
      <c r="E24" s="16" t="s">
        <v>35</v>
      </c>
      <c r="F24" s="17" t="s">
        <v>35</v>
      </c>
      <c r="G24" s="52"/>
    </row>
    <row r="25" spans="2:7">
      <c r="B25" s="22" t="s">
        <v>43</v>
      </c>
      <c r="C25" s="23"/>
      <c r="D25" s="21" t="s">
        <v>41</v>
      </c>
      <c r="E25" s="16" t="s">
        <v>35</v>
      </c>
      <c r="F25" s="17" t="s">
        <v>35</v>
      </c>
      <c r="G25" s="52"/>
    </row>
    <row r="26" spans="2:7">
      <c r="B26" s="56" t="s">
        <v>44</v>
      </c>
      <c r="C26" s="57"/>
      <c r="D26" s="21" t="s">
        <v>45</v>
      </c>
      <c r="E26" s="16" t="s">
        <v>35</v>
      </c>
      <c r="F26" s="17" t="s">
        <v>35</v>
      </c>
      <c r="G26" s="52"/>
    </row>
    <row r="27" spans="2:7">
      <c r="B27" s="56" t="s">
        <v>46</v>
      </c>
      <c r="C27" s="57"/>
      <c r="D27" s="16">
        <v>0</v>
      </c>
      <c r="E27" s="16" t="s">
        <v>35</v>
      </c>
      <c r="F27" s="17" t="s">
        <v>35</v>
      </c>
      <c r="G27" s="52"/>
    </row>
    <row r="28" spans="2:7" ht="15.75" thickBot="1">
      <c r="B28" s="58" t="s">
        <v>47</v>
      </c>
      <c r="C28" s="59"/>
      <c r="D28" s="13">
        <v>1</v>
      </c>
      <c r="E28" s="13" t="s">
        <v>35</v>
      </c>
      <c r="F28" s="15" t="s">
        <v>35</v>
      </c>
      <c r="G28" s="53"/>
    </row>
    <row r="29" spans="2:7">
      <c r="B29" s="24" t="s">
        <v>48</v>
      </c>
      <c r="C29" s="25"/>
      <c r="D29" s="25"/>
      <c r="E29" s="25"/>
      <c r="F29" s="42"/>
      <c r="G29" s="43" t="s">
        <v>9</v>
      </c>
    </row>
    <row r="30" spans="2:7">
      <c r="B30" s="46" t="s">
        <v>49</v>
      </c>
      <c r="C30" s="47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44"/>
    </row>
    <row r="31" spans="2:7">
      <c r="B31" s="19"/>
      <c r="C31" s="18"/>
      <c r="D31" s="16" t="s">
        <v>50</v>
      </c>
      <c r="E31" s="16" t="s">
        <v>35</v>
      </c>
      <c r="F31" s="17" t="str">
        <f>IF(B31="UPS","AUXILARY","N/A")</f>
        <v>N/A</v>
      </c>
      <c r="G31" s="44"/>
    </row>
    <row r="32" spans="2:7">
      <c r="B32" s="48"/>
      <c r="C32" s="33"/>
      <c r="D32" s="16" t="s">
        <v>35</v>
      </c>
      <c r="E32" s="16" t="s">
        <v>35</v>
      </c>
      <c r="F32" s="17" t="str">
        <f>IF(B32="MINI DC I/O 1","ON DISPLAY INTERFACE","N/A")</f>
        <v>N/A</v>
      </c>
      <c r="G32" s="44"/>
    </row>
    <row r="33" spans="2:7">
      <c r="B33" s="48"/>
      <c r="C33" s="33"/>
      <c r="D33" s="16" t="s">
        <v>35</v>
      </c>
      <c r="E33" s="16" t="s">
        <v>35</v>
      </c>
      <c r="F33" s="17" t="str">
        <f>IF(B33="MINI DC I/O 2","ON DISPLAY INTERFACE","N/A")</f>
        <v>N/A</v>
      </c>
      <c r="G33" s="44"/>
    </row>
    <row r="34" spans="2:7">
      <c r="B34" s="48"/>
      <c r="C34" s="33"/>
      <c r="D34" s="16" t="s">
        <v>35</v>
      </c>
      <c r="E34" s="16" t="s">
        <v>35</v>
      </c>
      <c r="F34" s="17" t="str">
        <f>IF(B34="MINI DC I/O 3","ON DISPLAY INTERFACE","N/A")</f>
        <v>N/A</v>
      </c>
      <c r="G34" s="44"/>
    </row>
    <row r="35" spans="2:7">
      <c r="B35" s="48" t="s">
        <v>51</v>
      </c>
      <c r="C35" s="33"/>
      <c r="D35" s="16" t="s">
        <v>35</v>
      </c>
      <c r="E35" s="16" t="s">
        <v>35</v>
      </c>
      <c r="F35" s="17" t="str">
        <f>IF(B35="MINI DC I/O 4","ON DISPLAY INTERFACE","N/A")</f>
        <v>N/A</v>
      </c>
      <c r="G35" s="44"/>
    </row>
    <row r="36" spans="2:7">
      <c r="B36" s="48" t="s">
        <v>51</v>
      </c>
      <c r="C36" s="33"/>
      <c r="D36" s="16" t="s">
        <v>35</v>
      </c>
      <c r="E36" s="16" t="s">
        <v>35</v>
      </c>
      <c r="F36" s="17" t="str">
        <f>IF(B36="MINI DC I/O 5","ON DISPLAY INTERFACE","N/A")</f>
        <v>N/A</v>
      </c>
      <c r="G36" s="44"/>
    </row>
    <row r="37" spans="2:7" ht="15.75" thickBot="1">
      <c r="B37" s="49" t="s">
        <v>51</v>
      </c>
      <c r="C37" s="50"/>
      <c r="D37" s="13" t="s">
        <v>35</v>
      </c>
      <c r="E37" s="13" t="s">
        <v>35</v>
      </c>
      <c r="F37" s="15" t="str">
        <f>IF(B37="MINI DC I/O 6","ON DISPLAY INTERFACE","N/A")</f>
        <v>N/A</v>
      </c>
      <c r="G37" s="45"/>
    </row>
    <row r="38" spans="2:7" ht="15.75" thickBot="1">
      <c r="C38" s="12"/>
      <c r="D38" s="12"/>
      <c r="E38" s="11"/>
      <c r="F38" s="4"/>
      <c r="G38" s="8"/>
    </row>
    <row r="39" spans="2:7">
      <c r="B39" s="24" t="s">
        <v>52</v>
      </c>
      <c r="C39" s="25"/>
      <c r="D39" s="25"/>
      <c r="E39" s="25"/>
      <c r="F39" s="25"/>
      <c r="G39" s="26"/>
    </row>
    <row r="40" spans="2:7">
      <c r="B40" s="29" t="s">
        <v>53</v>
      </c>
      <c r="C40" s="30"/>
      <c r="D40" s="31"/>
      <c r="E40" s="32" t="s">
        <v>54</v>
      </c>
      <c r="F40" s="33"/>
      <c r="G40" s="27"/>
    </row>
    <row r="41" spans="2:7">
      <c r="B41" s="34" t="s">
        <v>55</v>
      </c>
      <c r="C41" s="35"/>
      <c r="D41" s="35"/>
      <c r="E41" s="36" t="s">
        <v>50</v>
      </c>
      <c r="F41" s="36"/>
      <c r="G41" s="27"/>
    </row>
    <row r="42" spans="2:7">
      <c r="B42" s="34" t="s">
        <v>56</v>
      </c>
      <c r="C42" s="35"/>
      <c r="D42" s="35"/>
      <c r="E42" s="36" t="s">
        <v>50</v>
      </c>
      <c r="F42" s="36"/>
      <c r="G42" s="27"/>
    </row>
    <row r="43" spans="2:7" ht="15.75" thickBot="1">
      <c r="B43" s="37" t="s">
        <v>57</v>
      </c>
      <c r="C43" s="38"/>
      <c r="D43" s="39"/>
      <c r="E43" s="40" t="s">
        <v>50</v>
      </c>
      <c r="F43" s="41"/>
      <c r="G43" s="28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 ht="15.75" thickBot="1">
      <c r="B46" t="s">
        <v>0</v>
      </c>
      <c r="D46" s="67" t="s">
        <v>58</v>
      </c>
      <c r="E46" s="67"/>
      <c r="F46" s="67"/>
      <c r="G46" t="s">
        <v>2</v>
      </c>
    </row>
    <row r="47" spans="2:7">
      <c r="B47" s="24" t="s">
        <v>3</v>
      </c>
      <c r="C47" s="25"/>
      <c r="D47" s="25"/>
      <c r="E47" s="25"/>
      <c r="F47" s="25"/>
      <c r="G47" s="68" t="s">
        <v>4</v>
      </c>
    </row>
    <row r="48" spans="2:7" ht="15.75" thickBot="1">
      <c r="B48" s="70" t="s">
        <v>5</v>
      </c>
      <c r="C48" s="67"/>
      <c r="D48" s="71" t="s">
        <v>6</v>
      </c>
      <c r="E48" s="72"/>
      <c r="F48" s="72"/>
      <c r="G48" s="69"/>
    </row>
    <row r="49" spans="2:7">
      <c r="B49" s="60" t="s">
        <v>7</v>
      </c>
      <c r="C49" s="61"/>
      <c r="D49" s="62" t="s">
        <v>8</v>
      </c>
      <c r="E49" s="62"/>
      <c r="F49" s="62"/>
      <c r="G49" s="43" t="s">
        <v>59</v>
      </c>
    </row>
    <row r="50" spans="2:7">
      <c r="B50" s="56" t="s">
        <v>10</v>
      </c>
      <c r="C50" s="57"/>
      <c r="D50" s="35" t="s">
        <v>11</v>
      </c>
      <c r="E50" s="35"/>
      <c r="F50" s="35"/>
      <c r="G50" s="44"/>
    </row>
    <row r="51" spans="2:7">
      <c r="B51" s="63" t="s">
        <v>12</v>
      </c>
      <c r="C51" s="20" t="s">
        <v>13</v>
      </c>
      <c r="D51" s="35" t="s">
        <v>14</v>
      </c>
      <c r="E51" s="35"/>
      <c r="F51" s="35"/>
      <c r="G51" s="44"/>
    </row>
    <row r="52" spans="2:7">
      <c r="B52" s="63"/>
      <c r="C52" s="20" t="s">
        <v>15</v>
      </c>
      <c r="D52" s="35" t="s">
        <v>16</v>
      </c>
      <c r="E52" s="35"/>
      <c r="F52" s="35"/>
      <c r="G52" s="44"/>
    </row>
    <row r="53" spans="2:7">
      <c r="B53" s="63"/>
      <c r="C53" s="20" t="s">
        <v>17</v>
      </c>
      <c r="D53" s="35" t="s">
        <v>18</v>
      </c>
      <c r="E53" s="35"/>
      <c r="F53" s="35"/>
      <c r="G53" s="44"/>
    </row>
    <row r="54" spans="2:7">
      <c r="B54" s="63"/>
      <c r="C54" s="20" t="s">
        <v>19</v>
      </c>
      <c r="D54" s="36">
        <v>20</v>
      </c>
      <c r="E54" s="36"/>
      <c r="F54" s="36"/>
      <c r="G54" s="44"/>
    </row>
    <row r="55" spans="2:7">
      <c r="B55" s="34" t="s">
        <v>20</v>
      </c>
      <c r="C55" s="35"/>
      <c r="D55" s="36">
        <v>48</v>
      </c>
      <c r="E55" s="36"/>
      <c r="F55" s="36"/>
      <c r="G55" s="44"/>
    </row>
    <row r="56" spans="2:7">
      <c r="B56" s="34" t="s">
        <v>21</v>
      </c>
      <c r="C56" s="35"/>
      <c r="D56" s="36">
        <v>48</v>
      </c>
      <c r="E56" s="36"/>
      <c r="F56" s="36"/>
      <c r="G56" s="44"/>
    </row>
    <row r="57" spans="2:7">
      <c r="B57" s="34" t="s">
        <v>22</v>
      </c>
      <c r="C57" s="35"/>
      <c r="D57" s="35" t="s">
        <v>23</v>
      </c>
      <c r="E57" s="35"/>
      <c r="F57" s="35"/>
      <c r="G57" s="44"/>
    </row>
    <row r="58" spans="2:7" ht="15.75" thickBot="1">
      <c r="B58" s="64" t="s">
        <v>24</v>
      </c>
      <c r="C58" s="65"/>
      <c r="D58" s="66">
        <v>1</v>
      </c>
      <c r="E58" s="66"/>
      <c r="F58" s="66"/>
      <c r="G58" s="45"/>
    </row>
    <row r="59" spans="2:7" ht="15.75" thickBot="1"/>
    <row r="60" spans="2:7">
      <c r="B60" s="24" t="s">
        <v>25</v>
      </c>
      <c r="C60" s="25"/>
      <c r="D60" s="25"/>
      <c r="E60" s="25"/>
      <c r="F60" s="42"/>
      <c r="G60" s="51" t="s">
        <v>59</v>
      </c>
    </row>
    <row r="61" spans="2:7">
      <c r="B61" s="54" t="s">
        <v>5</v>
      </c>
      <c r="C61" s="55"/>
      <c r="D61" s="14" t="s">
        <v>6</v>
      </c>
      <c r="E61" s="14" t="s">
        <v>26</v>
      </c>
      <c r="F61" s="14" t="s">
        <v>27</v>
      </c>
      <c r="G61" s="52"/>
    </row>
    <row r="62" spans="2:7">
      <c r="B62" s="56" t="s">
        <v>28</v>
      </c>
      <c r="C62" s="57"/>
      <c r="D62" s="20" t="s">
        <v>29</v>
      </c>
      <c r="E62" s="20" t="s">
        <v>30</v>
      </c>
      <c r="F62" s="20" t="s">
        <v>31</v>
      </c>
      <c r="G62" s="52"/>
    </row>
    <row r="63" spans="2:7">
      <c r="B63" s="56" t="s">
        <v>32</v>
      </c>
      <c r="C63" s="57"/>
      <c r="D63" s="20" t="s">
        <v>12</v>
      </c>
      <c r="E63" s="20" t="s">
        <v>30</v>
      </c>
      <c r="F63" s="20" t="s">
        <v>31</v>
      </c>
      <c r="G63" s="52"/>
    </row>
    <row r="64" spans="2:7">
      <c r="B64" s="56" t="s">
        <v>33</v>
      </c>
      <c r="C64" s="57"/>
      <c r="D64" s="20" t="s">
        <v>34</v>
      </c>
      <c r="E64" s="17" t="s">
        <v>35</v>
      </c>
      <c r="F64" s="17" t="s">
        <v>35</v>
      </c>
      <c r="G64" s="52"/>
    </row>
    <row r="65" spans="2:7">
      <c r="B65" s="56" t="s">
        <v>36</v>
      </c>
      <c r="C65" s="57"/>
      <c r="D65" s="16">
        <v>2</v>
      </c>
      <c r="E65" s="16" t="s">
        <v>35</v>
      </c>
      <c r="F65" s="17" t="s">
        <v>37</v>
      </c>
      <c r="G65" s="52"/>
    </row>
    <row r="66" spans="2:7">
      <c r="B66" s="56" t="s">
        <v>38</v>
      </c>
      <c r="C66" s="57"/>
      <c r="D66" s="16">
        <v>1</v>
      </c>
      <c r="E66" s="16" t="s">
        <v>35</v>
      </c>
      <c r="F66" s="17" t="s">
        <v>35</v>
      </c>
      <c r="G66" s="52"/>
    </row>
    <row r="67" spans="2:7">
      <c r="B67" s="56" t="s">
        <v>39</v>
      </c>
      <c r="C67" s="57"/>
      <c r="D67" s="16">
        <v>1</v>
      </c>
      <c r="E67" s="16" t="s">
        <v>35</v>
      </c>
      <c r="F67" s="17" t="s">
        <v>35</v>
      </c>
      <c r="G67" s="52"/>
    </row>
    <row r="68" spans="2:7">
      <c r="B68" s="56" t="s">
        <v>40</v>
      </c>
      <c r="C68" s="57"/>
      <c r="D68" s="21" t="s">
        <v>41</v>
      </c>
      <c r="E68" s="16" t="s">
        <v>35</v>
      </c>
      <c r="F68" s="17" t="s">
        <v>35</v>
      </c>
      <c r="G68" s="52"/>
    </row>
    <row r="69" spans="2:7">
      <c r="B69" s="56" t="s">
        <v>42</v>
      </c>
      <c r="C69" s="57"/>
      <c r="D69" s="21" t="s">
        <v>41</v>
      </c>
      <c r="E69" s="16" t="s">
        <v>35</v>
      </c>
      <c r="F69" s="17" t="s">
        <v>35</v>
      </c>
      <c r="G69" s="52"/>
    </row>
    <row r="70" spans="2:7">
      <c r="B70" s="22" t="s">
        <v>43</v>
      </c>
      <c r="C70" s="23"/>
      <c r="D70" s="21" t="s">
        <v>41</v>
      </c>
      <c r="E70" s="16" t="s">
        <v>35</v>
      </c>
      <c r="F70" s="17" t="s">
        <v>35</v>
      </c>
      <c r="G70" s="52"/>
    </row>
    <row r="71" spans="2:7">
      <c r="B71" s="56" t="s">
        <v>44</v>
      </c>
      <c r="C71" s="57"/>
      <c r="D71" s="21" t="s">
        <v>45</v>
      </c>
      <c r="E71" s="16" t="s">
        <v>35</v>
      </c>
      <c r="F71" s="17" t="s">
        <v>35</v>
      </c>
      <c r="G71" s="52"/>
    </row>
    <row r="72" spans="2:7">
      <c r="B72" s="56" t="s">
        <v>46</v>
      </c>
      <c r="C72" s="57"/>
      <c r="D72" s="16">
        <v>0</v>
      </c>
      <c r="E72" s="16" t="s">
        <v>35</v>
      </c>
      <c r="F72" s="17" t="s">
        <v>35</v>
      </c>
      <c r="G72" s="52"/>
    </row>
    <row r="73" spans="2:7" ht="15.75" thickBot="1">
      <c r="B73" s="58" t="s">
        <v>47</v>
      </c>
      <c r="C73" s="59"/>
      <c r="D73" s="13">
        <v>1</v>
      </c>
      <c r="E73" s="13" t="s">
        <v>35</v>
      </c>
      <c r="F73" s="15" t="s">
        <v>35</v>
      </c>
      <c r="G73" s="53"/>
    </row>
    <row r="74" spans="2:7">
      <c r="B74" s="24" t="s">
        <v>48</v>
      </c>
      <c r="C74" s="25"/>
      <c r="D74" s="25"/>
      <c r="E74" s="25"/>
      <c r="F74" s="42"/>
      <c r="G74" s="43" t="s">
        <v>59</v>
      </c>
    </row>
    <row r="75" spans="2:7">
      <c r="B75" s="46" t="s">
        <v>49</v>
      </c>
      <c r="C75" s="47"/>
      <c r="D75" s="16">
        <f>IF(B75="DOOR SWITCH 2 (TC)",1,"N/A")</f>
        <v>1</v>
      </c>
      <c r="E75" s="16">
        <f>IF(B75="DOOR SWITCH 2 (TC)",1,"N/A")</f>
        <v>1</v>
      </c>
      <c r="F75" s="17" t="str">
        <f>IF(B75="DOOR SWITCH 2 (TC)","VIP 1","N/A")</f>
        <v>VIP 1</v>
      </c>
      <c r="G75" s="44"/>
    </row>
    <row r="76" spans="2:7">
      <c r="B76" s="19"/>
      <c r="C76" s="18"/>
      <c r="D76" s="16" t="s">
        <v>50</v>
      </c>
      <c r="E76" s="16" t="s">
        <v>35</v>
      </c>
      <c r="F76" s="17" t="str">
        <f>IF(B76="UPS","AUXILARY","N/A")</f>
        <v>N/A</v>
      </c>
      <c r="G76" s="44"/>
    </row>
    <row r="77" spans="2:7">
      <c r="B77" s="48"/>
      <c r="C77" s="33"/>
      <c r="D77" s="16" t="s">
        <v>35</v>
      </c>
      <c r="E77" s="16" t="s">
        <v>35</v>
      </c>
      <c r="F77" s="17" t="str">
        <f>IF(B77="MINI DC I/O 1","ON DISPLAY INTERFACE","N/A")</f>
        <v>N/A</v>
      </c>
      <c r="G77" s="44"/>
    </row>
    <row r="78" spans="2:7">
      <c r="B78" s="48"/>
      <c r="C78" s="33"/>
      <c r="D78" s="16" t="s">
        <v>35</v>
      </c>
      <c r="E78" s="16" t="s">
        <v>35</v>
      </c>
      <c r="F78" s="17" t="str">
        <f>IF(B78="MINI DC I/O 2","ON DISPLAY INTERFACE","N/A")</f>
        <v>N/A</v>
      </c>
      <c r="G78" s="44"/>
    </row>
    <row r="79" spans="2:7">
      <c r="B79" s="48"/>
      <c r="C79" s="33"/>
      <c r="D79" s="16" t="s">
        <v>35</v>
      </c>
      <c r="E79" s="16" t="s">
        <v>35</v>
      </c>
      <c r="F79" s="17" t="str">
        <f>IF(B79="MINI DC I/O 3","ON DISPLAY INTERFACE","N/A")</f>
        <v>N/A</v>
      </c>
      <c r="G79" s="44"/>
    </row>
    <row r="80" spans="2:7">
      <c r="B80" s="48" t="s">
        <v>51</v>
      </c>
      <c r="C80" s="33"/>
      <c r="D80" s="16" t="s">
        <v>35</v>
      </c>
      <c r="E80" s="16" t="s">
        <v>35</v>
      </c>
      <c r="F80" s="17" t="str">
        <f>IF(B80="MINI DC I/O 4","ON DISPLAY INTERFACE","N/A")</f>
        <v>N/A</v>
      </c>
      <c r="G80" s="44"/>
    </row>
    <row r="81" spans="2:7">
      <c r="B81" s="48" t="s">
        <v>51</v>
      </c>
      <c r="C81" s="33"/>
      <c r="D81" s="16" t="s">
        <v>35</v>
      </c>
      <c r="E81" s="16" t="s">
        <v>35</v>
      </c>
      <c r="F81" s="17" t="str">
        <f>IF(B81="MINI DC I/O 5","ON DISPLAY INTERFACE","N/A")</f>
        <v>N/A</v>
      </c>
      <c r="G81" s="44"/>
    </row>
    <row r="82" spans="2:7" ht="15.75" thickBot="1">
      <c r="B82" s="49" t="s">
        <v>51</v>
      </c>
      <c r="C82" s="50"/>
      <c r="D82" s="13" t="s">
        <v>35</v>
      </c>
      <c r="E82" s="13" t="s">
        <v>35</v>
      </c>
      <c r="F82" s="15" t="str">
        <f>IF(B82="MINI DC I/O 6","ON DISPLAY INTERFACE","N/A")</f>
        <v>N/A</v>
      </c>
      <c r="G82" s="45"/>
    </row>
    <row r="83" spans="2:7" ht="15.75" thickBot="1">
      <c r="C83" s="12"/>
      <c r="D83" s="12"/>
      <c r="E83" s="11"/>
      <c r="F83" s="4"/>
      <c r="G83" s="8"/>
    </row>
    <row r="84" spans="2:7">
      <c r="B84" s="24" t="s">
        <v>52</v>
      </c>
      <c r="C84" s="25"/>
      <c r="D84" s="25"/>
      <c r="E84" s="25"/>
      <c r="F84" s="25"/>
      <c r="G84" s="26"/>
    </row>
    <row r="85" spans="2:7">
      <c r="B85" s="29" t="s">
        <v>53</v>
      </c>
      <c r="C85" s="30"/>
      <c r="D85" s="31"/>
      <c r="E85" s="32" t="s">
        <v>60</v>
      </c>
      <c r="F85" s="33"/>
      <c r="G85" s="27"/>
    </row>
    <row r="86" spans="2:7">
      <c r="B86" s="34" t="s">
        <v>55</v>
      </c>
      <c r="C86" s="35"/>
      <c r="D86" s="35"/>
      <c r="E86" s="36" t="s">
        <v>50</v>
      </c>
      <c r="F86" s="36"/>
      <c r="G86" s="27"/>
    </row>
    <row r="87" spans="2:7">
      <c r="B87" s="34" t="s">
        <v>56</v>
      </c>
      <c r="C87" s="35"/>
      <c r="D87" s="35"/>
      <c r="E87" s="36" t="s">
        <v>50</v>
      </c>
      <c r="F87" s="36"/>
      <c r="G87" s="27"/>
    </row>
    <row r="88" spans="2:7" ht="15.75" thickBot="1">
      <c r="B88" s="37" t="s">
        <v>57</v>
      </c>
      <c r="C88" s="38"/>
      <c r="D88" s="39"/>
      <c r="E88" s="40" t="s">
        <v>50</v>
      </c>
      <c r="F88" s="41"/>
      <c r="G88" s="28"/>
    </row>
    <row r="89" spans="2:7">
      <c r="C89" s="12"/>
      <c r="D89" s="12"/>
      <c r="E89" s="11"/>
      <c r="F89" s="4"/>
      <c r="G89" s="8"/>
    </row>
    <row r="90" spans="2:7">
      <c r="C90" s="12"/>
      <c r="D90" s="12"/>
      <c r="E90" s="11"/>
      <c r="F90" s="4"/>
      <c r="G90" s="8"/>
    </row>
    <row r="91" spans="2:7" ht="15.75" thickBot="1">
      <c r="B91" t="s">
        <v>0</v>
      </c>
      <c r="D91" s="67" t="s">
        <v>61</v>
      </c>
      <c r="E91" s="67"/>
      <c r="F91" s="67"/>
      <c r="G91" t="s">
        <v>2</v>
      </c>
    </row>
    <row r="92" spans="2:7">
      <c r="B92" s="24" t="s">
        <v>3</v>
      </c>
      <c r="C92" s="25"/>
      <c r="D92" s="25"/>
      <c r="E92" s="25"/>
      <c r="F92" s="25"/>
      <c r="G92" s="68" t="s">
        <v>4</v>
      </c>
    </row>
    <row r="93" spans="2:7" ht="15.75" thickBot="1">
      <c r="B93" s="70" t="s">
        <v>5</v>
      </c>
      <c r="C93" s="67"/>
      <c r="D93" s="71" t="s">
        <v>6</v>
      </c>
      <c r="E93" s="72"/>
      <c r="F93" s="72"/>
      <c r="G93" s="69"/>
    </row>
    <row r="94" spans="2:7">
      <c r="B94" s="60" t="s">
        <v>7</v>
      </c>
      <c r="C94" s="61"/>
      <c r="D94" s="62" t="s">
        <v>8</v>
      </c>
      <c r="E94" s="62"/>
      <c r="F94" s="62"/>
      <c r="G94" s="43" t="s">
        <v>62</v>
      </c>
    </row>
    <row r="95" spans="2:7">
      <c r="B95" s="56" t="s">
        <v>10</v>
      </c>
      <c r="C95" s="57"/>
      <c r="D95" s="35" t="s">
        <v>11</v>
      </c>
      <c r="E95" s="35"/>
      <c r="F95" s="35"/>
      <c r="G95" s="44"/>
    </row>
    <row r="96" spans="2:7">
      <c r="B96" s="63" t="s">
        <v>12</v>
      </c>
      <c r="C96" s="20" t="s">
        <v>13</v>
      </c>
      <c r="D96" s="35" t="s">
        <v>14</v>
      </c>
      <c r="E96" s="35"/>
      <c r="F96" s="35"/>
      <c r="G96" s="44"/>
    </row>
    <row r="97" spans="2:7">
      <c r="B97" s="63"/>
      <c r="C97" s="20" t="s">
        <v>15</v>
      </c>
      <c r="D97" s="35" t="s">
        <v>16</v>
      </c>
      <c r="E97" s="35"/>
      <c r="F97" s="35"/>
      <c r="G97" s="44"/>
    </row>
    <row r="98" spans="2:7">
      <c r="B98" s="63"/>
      <c r="C98" s="20" t="s">
        <v>17</v>
      </c>
      <c r="D98" s="35" t="s">
        <v>18</v>
      </c>
      <c r="E98" s="35"/>
      <c r="F98" s="35"/>
      <c r="G98" s="44"/>
    </row>
    <row r="99" spans="2:7">
      <c r="B99" s="63"/>
      <c r="C99" s="20" t="s">
        <v>19</v>
      </c>
      <c r="D99" s="36">
        <v>20</v>
      </c>
      <c r="E99" s="36"/>
      <c r="F99" s="36"/>
      <c r="G99" s="44"/>
    </row>
    <row r="100" spans="2:7">
      <c r="B100" s="34" t="s">
        <v>20</v>
      </c>
      <c r="C100" s="35"/>
      <c r="D100" s="36">
        <v>48</v>
      </c>
      <c r="E100" s="36"/>
      <c r="F100" s="36"/>
      <c r="G100" s="44"/>
    </row>
    <row r="101" spans="2:7">
      <c r="B101" s="34" t="s">
        <v>21</v>
      </c>
      <c r="C101" s="35"/>
      <c r="D101" s="36">
        <v>48</v>
      </c>
      <c r="E101" s="36"/>
      <c r="F101" s="36"/>
      <c r="G101" s="44"/>
    </row>
    <row r="102" spans="2:7">
      <c r="B102" s="34" t="s">
        <v>22</v>
      </c>
      <c r="C102" s="35"/>
      <c r="D102" s="35" t="s">
        <v>23</v>
      </c>
      <c r="E102" s="35"/>
      <c r="F102" s="35"/>
      <c r="G102" s="44"/>
    </row>
    <row r="103" spans="2:7" ht="15.75" thickBot="1">
      <c r="B103" s="64" t="s">
        <v>24</v>
      </c>
      <c r="C103" s="65"/>
      <c r="D103" s="66">
        <v>1</v>
      </c>
      <c r="E103" s="66"/>
      <c r="F103" s="66"/>
      <c r="G103" s="45"/>
    </row>
    <row r="104" spans="2:7" ht="15.75" thickBot="1"/>
    <row r="105" spans="2:7">
      <c r="B105" s="24" t="s">
        <v>25</v>
      </c>
      <c r="C105" s="25"/>
      <c r="D105" s="25"/>
      <c r="E105" s="25"/>
      <c r="F105" s="42"/>
      <c r="G105" s="51" t="s">
        <v>62</v>
      </c>
    </row>
    <row r="106" spans="2:7">
      <c r="B106" s="54" t="s">
        <v>5</v>
      </c>
      <c r="C106" s="55"/>
      <c r="D106" s="14" t="s">
        <v>6</v>
      </c>
      <c r="E106" s="14" t="s">
        <v>26</v>
      </c>
      <c r="F106" s="14" t="s">
        <v>27</v>
      </c>
      <c r="G106" s="52"/>
    </row>
    <row r="107" spans="2:7">
      <c r="B107" s="56" t="s">
        <v>28</v>
      </c>
      <c r="C107" s="57"/>
      <c r="D107" s="20" t="s">
        <v>29</v>
      </c>
      <c r="E107" s="20" t="s">
        <v>30</v>
      </c>
      <c r="F107" s="20" t="s">
        <v>31</v>
      </c>
      <c r="G107" s="52"/>
    </row>
    <row r="108" spans="2:7">
      <c r="B108" s="56" t="s">
        <v>32</v>
      </c>
      <c r="C108" s="57"/>
      <c r="D108" s="20" t="s">
        <v>12</v>
      </c>
      <c r="E108" s="20" t="s">
        <v>30</v>
      </c>
      <c r="F108" s="20" t="s">
        <v>31</v>
      </c>
      <c r="G108" s="52"/>
    </row>
    <row r="109" spans="2:7">
      <c r="B109" s="56" t="s">
        <v>33</v>
      </c>
      <c r="C109" s="57"/>
      <c r="D109" s="20" t="s">
        <v>34</v>
      </c>
      <c r="E109" s="17" t="s">
        <v>35</v>
      </c>
      <c r="F109" s="17" t="s">
        <v>35</v>
      </c>
      <c r="G109" s="52"/>
    </row>
    <row r="110" spans="2:7">
      <c r="B110" s="56" t="s">
        <v>36</v>
      </c>
      <c r="C110" s="57"/>
      <c r="D110" s="16">
        <v>3</v>
      </c>
      <c r="E110" s="16" t="s">
        <v>35</v>
      </c>
      <c r="F110" s="17" t="s">
        <v>37</v>
      </c>
      <c r="G110" s="52"/>
    </row>
    <row r="111" spans="2:7">
      <c r="B111" s="56" t="s">
        <v>38</v>
      </c>
      <c r="C111" s="57"/>
      <c r="D111" s="16">
        <v>1</v>
      </c>
      <c r="E111" s="16" t="s">
        <v>35</v>
      </c>
      <c r="F111" s="17" t="s">
        <v>35</v>
      </c>
      <c r="G111" s="52"/>
    </row>
    <row r="112" spans="2:7">
      <c r="B112" s="56" t="s">
        <v>39</v>
      </c>
      <c r="C112" s="57"/>
      <c r="D112" s="16">
        <v>1</v>
      </c>
      <c r="E112" s="16" t="s">
        <v>35</v>
      </c>
      <c r="F112" s="17" t="s">
        <v>35</v>
      </c>
      <c r="G112" s="52"/>
    </row>
    <row r="113" spans="2:7">
      <c r="B113" s="56" t="s">
        <v>40</v>
      </c>
      <c r="C113" s="57"/>
      <c r="D113" s="21" t="s">
        <v>41</v>
      </c>
      <c r="E113" s="16" t="s">
        <v>35</v>
      </c>
      <c r="F113" s="17" t="s">
        <v>35</v>
      </c>
      <c r="G113" s="52"/>
    </row>
    <row r="114" spans="2:7">
      <c r="B114" s="56" t="s">
        <v>42</v>
      </c>
      <c r="C114" s="57"/>
      <c r="D114" s="21" t="s">
        <v>41</v>
      </c>
      <c r="E114" s="16" t="s">
        <v>35</v>
      </c>
      <c r="F114" s="17" t="s">
        <v>35</v>
      </c>
      <c r="G114" s="52"/>
    </row>
    <row r="115" spans="2:7">
      <c r="B115" s="22" t="s">
        <v>43</v>
      </c>
      <c r="C115" s="23"/>
      <c r="D115" s="21" t="s">
        <v>41</v>
      </c>
      <c r="E115" s="16" t="s">
        <v>35</v>
      </c>
      <c r="F115" s="17" t="s">
        <v>35</v>
      </c>
      <c r="G115" s="52"/>
    </row>
    <row r="116" spans="2:7">
      <c r="B116" s="56" t="s">
        <v>44</v>
      </c>
      <c r="C116" s="57"/>
      <c r="D116" s="21" t="s">
        <v>45</v>
      </c>
      <c r="E116" s="16" t="s">
        <v>35</v>
      </c>
      <c r="F116" s="17" t="s">
        <v>35</v>
      </c>
      <c r="G116" s="52"/>
    </row>
    <row r="117" spans="2:7">
      <c r="B117" s="56" t="s">
        <v>46</v>
      </c>
      <c r="C117" s="57"/>
      <c r="D117" s="16">
        <v>0</v>
      </c>
      <c r="E117" s="16" t="s">
        <v>35</v>
      </c>
      <c r="F117" s="17" t="s">
        <v>35</v>
      </c>
      <c r="G117" s="52"/>
    </row>
    <row r="118" spans="2:7" ht="15.75" thickBot="1">
      <c r="B118" s="58" t="s">
        <v>47</v>
      </c>
      <c r="C118" s="59"/>
      <c r="D118" s="13">
        <v>1</v>
      </c>
      <c r="E118" s="13" t="s">
        <v>35</v>
      </c>
      <c r="F118" s="15" t="s">
        <v>35</v>
      </c>
      <c r="G118" s="53"/>
    </row>
    <row r="119" spans="2:7">
      <c r="B119" s="24" t="s">
        <v>48</v>
      </c>
      <c r="C119" s="25"/>
      <c r="D119" s="25"/>
      <c r="E119" s="25"/>
      <c r="F119" s="42"/>
      <c r="G119" s="43" t="s">
        <v>62</v>
      </c>
    </row>
    <row r="120" spans="2:7">
      <c r="B120" s="46" t="s">
        <v>49</v>
      </c>
      <c r="C120" s="47"/>
      <c r="D120" s="16">
        <f>IF(B120="DOOR SWITCH 2 (TC)",1,"N/A")</f>
        <v>1</v>
      </c>
      <c r="E120" s="16">
        <f>IF(B120="DOOR SWITCH 2 (TC)",1,"N/A")</f>
        <v>1</v>
      </c>
      <c r="F120" s="17" t="str">
        <f>IF(B120="DOOR SWITCH 2 (TC)","VIP 1","N/A")</f>
        <v>VIP 1</v>
      </c>
      <c r="G120" s="44"/>
    </row>
    <row r="121" spans="2:7">
      <c r="B121" s="19"/>
      <c r="C121" s="18"/>
      <c r="D121" s="16" t="s">
        <v>50</v>
      </c>
      <c r="E121" s="16" t="s">
        <v>35</v>
      </c>
      <c r="F121" s="17" t="str">
        <f>IF(B121="UPS","AUXILARY","N/A")</f>
        <v>N/A</v>
      </c>
      <c r="G121" s="44"/>
    </row>
    <row r="122" spans="2:7">
      <c r="B122" s="48"/>
      <c r="C122" s="33"/>
      <c r="D122" s="16" t="s">
        <v>35</v>
      </c>
      <c r="E122" s="16" t="s">
        <v>35</v>
      </c>
      <c r="F122" s="17" t="str">
        <f>IF(B122="MINI DC I/O 1","ON DISPLAY INTERFACE","N/A")</f>
        <v>N/A</v>
      </c>
      <c r="G122" s="44"/>
    </row>
    <row r="123" spans="2:7">
      <c r="B123" s="48"/>
      <c r="C123" s="33"/>
      <c r="D123" s="16" t="s">
        <v>35</v>
      </c>
      <c r="E123" s="16" t="s">
        <v>35</v>
      </c>
      <c r="F123" s="17" t="str">
        <f>IF(B123="MINI DC I/O 2","ON DISPLAY INTERFACE","N/A")</f>
        <v>N/A</v>
      </c>
      <c r="G123" s="44"/>
    </row>
    <row r="124" spans="2:7">
      <c r="B124" s="48"/>
      <c r="C124" s="33"/>
      <c r="D124" s="16" t="s">
        <v>35</v>
      </c>
      <c r="E124" s="16" t="s">
        <v>35</v>
      </c>
      <c r="F124" s="17" t="str">
        <f>IF(B124="MINI DC I/O 3","ON DISPLAY INTERFACE","N/A")</f>
        <v>N/A</v>
      </c>
      <c r="G124" s="44"/>
    </row>
    <row r="125" spans="2:7">
      <c r="B125" s="48" t="s">
        <v>51</v>
      </c>
      <c r="C125" s="33"/>
      <c r="D125" s="16" t="s">
        <v>35</v>
      </c>
      <c r="E125" s="16" t="s">
        <v>35</v>
      </c>
      <c r="F125" s="17" t="str">
        <f>IF(B125="MINI DC I/O 4","ON DISPLAY INTERFACE","N/A")</f>
        <v>N/A</v>
      </c>
      <c r="G125" s="44"/>
    </row>
    <row r="126" spans="2:7">
      <c r="B126" s="48" t="s">
        <v>51</v>
      </c>
      <c r="C126" s="33"/>
      <c r="D126" s="16" t="s">
        <v>35</v>
      </c>
      <c r="E126" s="16" t="s">
        <v>35</v>
      </c>
      <c r="F126" s="17" t="str">
        <f>IF(B126="MINI DC I/O 5","ON DISPLAY INTERFACE","N/A")</f>
        <v>N/A</v>
      </c>
      <c r="G126" s="44"/>
    </row>
    <row r="127" spans="2:7" ht="15.75" thickBot="1">
      <c r="B127" s="49" t="s">
        <v>51</v>
      </c>
      <c r="C127" s="50"/>
      <c r="D127" s="13" t="s">
        <v>35</v>
      </c>
      <c r="E127" s="13" t="s">
        <v>35</v>
      </c>
      <c r="F127" s="15" t="str">
        <f>IF(B127="MINI DC I/O 6","ON DISPLAY INTERFACE","N/A")</f>
        <v>N/A</v>
      </c>
      <c r="G127" s="45"/>
    </row>
    <row r="128" spans="2:7" ht="15.75" thickBot="1">
      <c r="C128" s="12"/>
      <c r="D128" s="12"/>
      <c r="E128" s="11"/>
      <c r="F128" s="4"/>
      <c r="G128" s="8"/>
    </row>
    <row r="129" spans="2:7">
      <c r="B129" s="24" t="s">
        <v>52</v>
      </c>
      <c r="C129" s="25"/>
      <c r="D129" s="25"/>
      <c r="E129" s="25"/>
      <c r="F129" s="25"/>
      <c r="G129" s="26"/>
    </row>
    <row r="130" spans="2:7">
      <c r="B130" s="29" t="s">
        <v>53</v>
      </c>
      <c r="C130" s="30"/>
      <c r="D130" s="31"/>
      <c r="E130" s="32" t="s">
        <v>63</v>
      </c>
      <c r="F130" s="33"/>
      <c r="G130" s="27"/>
    </row>
    <row r="131" spans="2:7">
      <c r="B131" s="34" t="s">
        <v>55</v>
      </c>
      <c r="C131" s="35"/>
      <c r="D131" s="35"/>
      <c r="E131" s="36" t="s">
        <v>50</v>
      </c>
      <c r="F131" s="36"/>
      <c r="G131" s="27"/>
    </row>
    <row r="132" spans="2:7">
      <c r="B132" s="34" t="s">
        <v>56</v>
      </c>
      <c r="C132" s="35"/>
      <c r="D132" s="35"/>
      <c r="E132" s="36" t="s">
        <v>50</v>
      </c>
      <c r="F132" s="36"/>
      <c r="G132" s="27"/>
    </row>
    <row r="133" spans="2:7" ht="15.75" thickBot="1">
      <c r="B133" s="37" t="s">
        <v>57</v>
      </c>
      <c r="C133" s="38"/>
      <c r="D133" s="39"/>
      <c r="E133" s="40" t="s">
        <v>50</v>
      </c>
      <c r="F133" s="41"/>
      <c r="G133" s="28"/>
    </row>
    <row r="134" spans="2:7">
      <c r="C134" s="12"/>
      <c r="D134" s="12"/>
      <c r="E134" s="11"/>
      <c r="F134" s="4"/>
      <c r="G134" s="8"/>
    </row>
    <row r="135" spans="2:7">
      <c r="C135" s="12"/>
      <c r="D135" s="12"/>
      <c r="E135" s="11"/>
      <c r="F135" s="4"/>
      <c r="G135" s="8"/>
    </row>
    <row r="136" spans="2:7" ht="15.75" thickBot="1"/>
    <row r="137" spans="2:7">
      <c r="B137" s="9" t="s">
        <v>64</v>
      </c>
      <c r="C137" s="10"/>
      <c r="D137" s="10"/>
      <c r="E137" s="10"/>
      <c r="F137" s="10"/>
      <c r="G137" s="1"/>
    </row>
    <row r="138" spans="2:7">
      <c r="B138" s="3" t="s">
        <v>65</v>
      </c>
      <c r="F138" t="s">
        <v>66</v>
      </c>
      <c r="G138" s="2"/>
    </row>
    <row r="139" spans="2:7">
      <c r="B139" s="3" t="s">
        <v>67</v>
      </c>
      <c r="F139" t="s">
        <v>68</v>
      </c>
      <c r="G139" s="2"/>
    </row>
    <row r="140" spans="2:7">
      <c r="B140" s="3" t="s">
        <v>69</v>
      </c>
      <c r="F140" t="s">
        <v>70</v>
      </c>
      <c r="G140" s="2"/>
    </row>
    <row r="141" spans="2:7">
      <c r="B141" s="3" t="s">
        <v>71</v>
      </c>
      <c r="F141" t="s">
        <v>72</v>
      </c>
      <c r="G141" s="2"/>
    </row>
    <row r="142" spans="2:7">
      <c r="B142" s="3" t="s">
        <v>73</v>
      </c>
      <c r="F142" t="s">
        <v>74</v>
      </c>
      <c r="G142" s="2"/>
    </row>
    <row r="143" spans="2:7">
      <c r="B143" s="3" t="s">
        <v>75</v>
      </c>
      <c r="G143" s="2"/>
    </row>
    <row r="144" spans="2:7">
      <c r="B144" s="3" t="s">
        <v>76</v>
      </c>
      <c r="F144" t="s">
        <v>77</v>
      </c>
      <c r="G144" s="2"/>
    </row>
    <row r="145" spans="2:7">
      <c r="B145" s="3" t="s">
        <v>78</v>
      </c>
      <c r="F145" t="s">
        <v>79</v>
      </c>
      <c r="G145" s="2"/>
    </row>
    <row r="146" spans="2:7">
      <c r="B146" s="3" t="s">
        <v>80</v>
      </c>
      <c r="F146" t="s">
        <v>81</v>
      </c>
      <c r="G146" s="2"/>
    </row>
    <row r="147" spans="2:7">
      <c r="B147" s="3" t="s">
        <v>82</v>
      </c>
      <c r="F147" t="s">
        <v>83</v>
      </c>
      <c r="G147" s="2"/>
    </row>
    <row r="148" spans="2:7">
      <c r="B148" s="3" t="s">
        <v>84</v>
      </c>
      <c r="F148" t="s">
        <v>85</v>
      </c>
      <c r="G148" s="2"/>
    </row>
    <row r="149" spans="2:7">
      <c r="B149" s="3" t="s">
        <v>86</v>
      </c>
      <c r="G149" s="2"/>
    </row>
    <row r="150" spans="2:7">
      <c r="B150" s="3" t="s">
        <v>87</v>
      </c>
      <c r="F150" t="s">
        <v>88</v>
      </c>
      <c r="G150" s="2"/>
    </row>
    <row r="151" spans="2:7">
      <c r="B151" s="3" t="s">
        <v>89</v>
      </c>
      <c r="F151" t="s">
        <v>90</v>
      </c>
      <c r="G151" s="2"/>
    </row>
    <row r="152" spans="2:7">
      <c r="B152" s="3" t="s">
        <v>80</v>
      </c>
      <c r="F152" t="s">
        <v>91</v>
      </c>
      <c r="G152" s="2"/>
    </row>
    <row r="153" spans="2:7">
      <c r="B153" s="3" t="s">
        <v>92</v>
      </c>
      <c r="F153" t="s">
        <v>93</v>
      </c>
      <c r="G153" s="2"/>
    </row>
    <row r="154" spans="2:7" ht="15.75" thickBot="1">
      <c r="B154" s="5" t="s">
        <v>94</v>
      </c>
      <c r="C154" s="6"/>
      <c r="D154" s="6"/>
      <c r="E154" s="6"/>
      <c r="F154" s="6" t="s">
        <v>95</v>
      </c>
      <c r="G154" s="7"/>
    </row>
    <row r="156" spans="2:7">
      <c r="B156" t="s">
        <v>96</v>
      </c>
      <c r="C156" t="s">
        <v>97</v>
      </c>
      <c r="E156" t="s">
        <v>98</v>
      </c>
    </row>
  </sheetData>
  <mergeCells count="168"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D46:F46"/>
    <mergeCell ref="B47:F47"/>
    <mergeCell ref="G47:G48"/>
    <mergeCell ref="B48:C48"/>
    <mergeCell ref="D48:F4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B57:C57"/>
    <mergeCell ref="D57:F57"/>
    <mergeCell ref="B58:C58"/>
    <mergeCell ref="D58:F58"/>
    <mergeCell ref="B60:F60"/>
    <mergeCell ref="G60:G73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3:C73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D91:F91"/>
    <mergeCell ref="B92:F92"/>
    <mergeCell ref="G92:G93"/>
    <mergeCell ref="B93:C93"/>
    <mergeCell ref="D93:F93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B94:C94"/>
    <mergeCell ref="D94:F94"/>
    <mergeCell ref="G94:G103"/>
    <mergeCell ref="B95:C95"/>
    <mergeCell ref="D95:F95"/>
    <mergeCell ref="B96:B99"/>
    <mergeCell ref="D96:F96"/>
    <mergeCell ref="D97:F97"/>
    <mergeCell ref="D98:F98"/>
    <mergeCell ref="D99:F99"/>
    <mergeCell ref="B100:C100"/>
    <mergeCell ref="D100:F100"/>
    <mergeCell ref="B101:C101"/>
    <mergeCell ref="D101:F101"/>
    <mergeCell ref="B102:C102"/>
    <mergeCell ref="D102:F102"/>
    <mergeCell ref="B103:C103"/>
    <mergeCell ref="D103:F103"/>
    <mergeCell ref="B105:F105"/>
    <mergeCell ref="G105:G118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6:C116"/>
    <mergeCell ref="B117:C117"/>
    <mergeCell ref="B118:C118"/>
    <mergeCell ref="B119:F119"/>
    <mergeCell ref="G119:G127"/>
    <mergeCell ref="B120:C120"/>
    <mergeCell ref="B122:C122"/>
    <mergeCell ref="B123:C123"/>
    <mergeCell ref="B124:C124"/>
    <mergeCell ref="B125:C125"/>
    <mergeCell ref="B126:C126"/>
    <mergeCell ref="B127:C127"/>
    <mergeCell ref="B129:F129"/>
    <mergeCell ref="G129:G133"/>
    <mergeCell ref="B130:D130"/>
    <mergeCell ref="E130:F130"/>
    <mergeCell ref="B131:D131"/>
    <mergeCell ref="E131:F131"/>
    <mergeCell ref="B132:D132"/>
    <mergeCell ref="E132:F132"/>
    <mergeCell ref="B133:D133"/>
    <mergeCell ref="E133:F133"/>
  </mergeCells>
  <dataValidations count="27">
    <dataValidation type="list" allowBlank="1" showInputMessage="1" showErrorMessage="1" sqref="D4:F4 D49:F49 D94:F94" xr:uid="{00000000-0002-0000-0000-000000000000}">
      <formula1>"VF,VM,VX, DB-5000"</formula1>
    </dataValidation>
    <dataValidation type="list" allowBlank="1" showInputMessage="1" showErrorMessage="1" sqref="D5:F5 D50:F50 D95:F95" xr:uid="{00000000-0002-0000-0000-000001000000}">
      <formula1>"FRONT,WALK-IN,REAR"</formula1>
    </dataValidation>
    <dataValidation type="list" errorStyle="warning" allowBlank="1" showInputMessage="1" showErrorMessage="1" sqref="D6:F6 D51:F51 D96:F96" xr:uid="{00000000-0002-0000-0000-000002000000}">
      <formula1>"FULL COLOR, MONOCHROME"</formula1>
    </dataValidation>
    <dataValidation type="list" errorStyle="warning" allowBlank="1" showInputMessage="1" showErrorMessage="1" sqref="D8:F8 D53:F53 D98:F98" xr:uid="{00000000-0002-0000-0000-000003000000}">
      <formula1>"9X5,9X15,16X16,24X16, 18X18"</formula1>
    </dataValidation>
    <dataValidation type="list" errorStyle="warning" allowBlank="1" showInputMessage="1" showErrorMessage="1" sqref="D9:F9 D54:F54 D99:F99" xr:uid="{00000000-0002-0000-0000-000004000000}">
      <formula1>"20,34,46,66"</formula1>
    </dataValidation>
    <dataValidation type="list" allowBlank="1" showInputMessage="1" showErrorMessage="1" sqref="D12:F12 D57:F57 D102:F102" xr:uid="{00000000-0002-0000-0000-000005000000}">
      <formula1>"FULL MATRIX,LINE MATRIX"</formula1>
    </dataValidation>
    <dataValidation type="list" allowBlank="1" showInputMessage="1" showErrorMessage="1" sqref="D7:F7 D52:F52 D97:F97" xr:uid="{00000000-0002-0000-0000-000006000000}">
      <formula1>"GEN 4 (24 VOLT BUS), ANTAIOS (DVX)"</formula1>
    </dataValidation>
    <dataValidation type="list" allowBlank="1" showInputMessage="1" showErrorMessage="1" sqref="O29 O74 O119" xr:uid="{00000000-0002-0000-0000-000007000000}">
      <formula1>"DOOR SWITCH 2 (TC), "</formula1>
    </dataValidation>
    <dataValidation type="list" errorStyle="warning" allowBlank="1" showInputMessage="1" showErrorMessage="1" sqref="B30:C30 B75:C75 B120:C120" xr:uid="{00000000-0002-0000-0000-000008000000}">
      <formula1>"--,DOOR SWITCH 2 (TC),'"</formula1>
    </dataValidation>
    <dataValidation type="list" allowBlank="1" showInputMessage="1" showErrorMessage="1" sqref="D27 D72 D117" xr:uid="{00000000-0002-0000-0000-000009000000}">
      <formula1>"0,1,2"</formula1>
    </dataValidation>
    <dataValidation type="list" allowBlank="1" showInputMessage="1" showErrorMessage="1" sqref="D21 D66 D111" xr:uid="{00000000-0002-0000-0000-00000A000000}">
      <formula1>"0,1"</formula1>
    </dataValidation>
    <dataValidation type="list" allowBlank="1" showInputMessage="1" showErrorMessage="1" sqref="D26 D71 D116" xr:uid="{00000000-0002-0000-0000-00000B000000}">
      <formula1>"YES,NO"</formula1>
    </dataValidation>
    <dataValidation type="list" errorStyle="warning" allowBlank="1" showInputMessage="1" showErrorMessage="1" sqref="D24:D25 D69:D70 D114:D115" xr:uid="{00000000-0002-0000-0000-00000C000000}">
      <formula1>"YES,NO"</formula1>
    </dataValidation>
    <dataValidation type="list" allowBlank="1" showInputMessage="1" showErrorMessage="1" sqref="D31 D76 D121" xr:uid="{00000000-0002-0000-0000-00000D000000}">
      <formula1>"CONTROL EQUIPMENT,ENTIRE DISPLAY,N/A"</formula1>
    </dataValidation>
    <dataValidation type="list" errorStyle="warning" allowBlank="1" showInputMessage="1" showErrorMessage="1" sqref="C31 C76 C121" xr:uid="{00000000-0002-0000-0000-00000E000000}">
      <formula1>"--,ALPHA FXM SERIES,TRIPPLITE,'"</formula1>
    </dataValidation>
    <dataValidation type="list" errorStyle="warning" allowBlank="1" showInputMessage="1" showErrorMessage="1" sqref="B31 B76 B121" xr:uid="{00000000-0002-0000-0000-00000F000000}">
      <formula1>"--,UPS,'"</formula1>
    </dataValidation>
    <dataValidation type="list" allowBlank="1" showInputMessage="1" showErrorMessage="1" sqref="B32 B77 B122" xr:uid="{00000000-0002-0000-0000-000010000000}">
      <formula1>"MINI DC I/O 1,'"</formula1>
    </dataValidation>
    <dataValidation type="list" allowBlank="1" showInputMessage="1" showErrorMessage="1" sqref="B33:C33 B78:C78 B123:C123" xr:uid="{00000000-0002-0000-0000-000011000000}">
      <formula1>"MINI DC I/O 2,'"</formula1>
    </dataValidation>
    <dataValidation type="list" allowBlank="1" showInputMessage="1" showErrorMessage="1" sqref="B34:C34 B79:C79 B124:C124" xr:uid="{00000000-0002-0000-0000-000012000000}">
      <formula1>"MINI DC I/O 3,'"</formula1>
    </dataValidation>
    <dataValidation type="list" allowBlank="1" showInputMessage="1" showErrorMessage="1" sqref="B35:C35 B80:C80 B125:C125" xr:uid="{00000000-0002-0000-0000-000013000000}">
      <formula1>"MINI DC I/O 4,'"</formula1>
    </dataValidation>
    <dataValidation type="list" allowBlank="1" showInputMessage="1" showErrorMessage="1" sqref="B36:C36 B81:C81 B126:C126" xr:uid="{00000000-0002-0000-0000-000014000000}">
      <formula1>"MINI DC I/O 5,'"</formula1>
    </dataValidation>
    <dataValidation type="list" allowBlank="1" showInputMessage="1" showErrorMessage="1" sqref="B37:C37 B82:C82 B127:C127" xr:uid="{00000000-0002-0000-0000-000015000000}">
      <formula1>"MINI DC I/O 6,'"</formula1>
    </dataValidation>
    <dataValidation type="list" errorStyle="warning" allowBlank="1" showInputMessage="1" showErrorMessage="1" sqref="D23 D68 D113" xr:uid="{00000000-0002-0000-0000-000016000000}">
      <formula1>"NO,1,2,3,4,5,6,7,8,9,10"</formula1>
    </dataValidation>
    <dataValidation type="list" errorStyle="warning" allowBlank="1" showInputMessage="1" showErrorMessage="1" sqref="D22 D67 D112" xr:uid="{00000000-0002-0000-0000-000017000000}">
      <formula1>"1,2,3,4,5,6,7,8,9,10"</formula1>
    </dataValidation>
    <dataValidation type="list" errorStyle="warning" allowBlank="1" showInputMessage="1" showErrorMessage="1" sqref="D20 D65 D110" xr:uid="{00000000-0002-0000-0000-000018000000}">
      <formula1>"1,2,3,4,5,6,7,8"</formula1>
    </dataValidation>
    <dataValidation type="list" errorStyle="warning" allowBlank="1" showInputMessage="1" showErrorMessage="1" sqref="D28 D73 D118" xr:uid="{00000000-0002-0000-0000-000019000000}">
      <formula1>"1,2"</formula1>
    </dataValidation>
    <dataValidation type="list" errorStyle="warning" allowBlank="1" showInputMessage="1" showErrorMessage="1" sqref="F23 F68 F11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C28181</OrderProject_x0020_ID>
    <Rev xmlns="2cc016c5-161d-4d6b-a532-6cf687f4a3ab">00</Rev>
    <DocNumber xmlns="2cc016c5-161d-4d6b-a532-6cf687f4a3ab">DD4281603</DocNumber>
    <_dlc_DocId xmlns="b479dd50-8d7e-4b78-9fb1-00cf65781f6b">75D2Y5VYC55K-1220653723-33818</_dlc_DocId>
    <_dlc_DocIdUrl xmlns="b479dd50-8d7e-4b78-9fb1-00cf65781f6b">
      <Url>https://daktronics.sharepoint.com/sites/docs-engineering/_layouts/15/DocIdRedir.aspx?ID=75D2Y5VYC55K-1220653723-33818</Url>
      <Description>75D2Y5VYC55K-1220653723-33818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51F153-95F4-452A-8471-8AA3DB53655C}"/>
</file>

<file path=customXml/itemProps2.xml><?xml version="1.0" encoding="utf-8"?>
<ds:datastoreItem xmlns:ds="http://schemas.openxmlformats.org/officeDocument/2006/customXml" ds:itemID="{C655704F-DCD2-447D-9D33-92DAEBA930C8}"/>
</file>

<file path=customXml/itemProps3.xml><?xml version="1.0" encoding="utf-8"?>
<ds:datastoreItem xmlns:ds="http://schemas.openxmlformats.org/officeDocument/2006/customXml" ds:itemID="{4C0490E8-91C6-4AB7-9635-9E973F346297}"/>
</file>

<file path=customXml/itemProps4.xml><?xml version="1.0" encoding="utf-8"?>
<ds:datastoreItem xmlns:ds="http://schemas.openxmlformats.org/officeDocument/2006/customXml" ds:itemID="{D93F7B74-3238-4BD3-ACA2-EF407BF57F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C28181 City of Glendale, Site Config, VX-2428-48X48-20-RGB @2, @3, @5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2024-05-30T21:25:53Z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fad68b48-c5d0-46ba-abe8-d0202cc3349d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