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-my.sharepoint.com/personal/dallas_bridges_daktronics_com/Documents/~Contacts/PANYNJ/C28717 Delta LGA Roadway and Curbside DMS/Config sheets/new Config/"/>
    </mc:Choice>
  </mc:AlternateContent>
  <xr:revisionPtr revIDLastSave="19" documentId="8_{7C321C43-F49B-4CDD-88DF-504CEE299D61}" xr6:coauthVersionLast="47" xr6:coauthVersionMax="47" xr10:uidLastSave="{24A7FA88-81EA-47F3-8D68-CDDEE3EEA61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9" i="1" l="1"/>
  <c r="F72" i="1" l="1"/>
  <c r="F78" i="1"/>
  <c r="F77" i="1"/>
  <c r="F76" i="1"/>
  <c r="F75" i="1"/>
  <c r="F74" i="1"/>
  <c r="F73" i="1"/>
  <c r="F71" i="1" l="1"/>
  <c r="E71" i="1"/>
  <c r="D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38" authorId="0" shapeId="0" xr:uid="{B2C815E6-B257-4583-8347-72CAEBEA09C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E734574F-3720-4A0A-83FB-9D70F710573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<sst xmlns="http://schemas.openxmlformats.org/spreadsheetml/2006/main" count="285" uniqueCount="126">
  <si>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</si>
  <si>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</si>
  <si>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</si>
  <si>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</si>
  <si>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</si>
  <si>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</si>
  <si>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</si>
  <si>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</si>
  <si>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</si>
  <si>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</si>
  <si>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</si>
  <si>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</si>
  <si>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</si>
  <si>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</si>
  <si>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</si>
  <si>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</si>
  <si>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</si>
  <si>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</si>
  <si>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</si>
  <si>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</si>
  <si>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</si>
  <si>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</si>
  <si>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</si>
  <si>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</si>
  <si>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</si>
  <si>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</si>
  <si>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</si>
  <si>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</si>
  <si>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</si>
  <si>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</si>
  <si>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</si>
  <si>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</si>
  <si>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</si>
  <si>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</si>
  <si>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</si>
  <si>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</si>
  <si>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</si>
  <si>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</si>
  <si>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</si>
  <si>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</si>
  <si>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</si>
  <si>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</si>
  <si>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</si>
  <si>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</si>
  <si>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</si>
  <si>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</si>
  <si>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</si>
  <si>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</si>
  <si>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</si>
  <si>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</si>
  <si>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</si>
  <si>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HAS BEACONS</t>
  </si>
  <si>
    <t>HAS SURGE SUPPRESSORS</t>
  </si>
  <si>
    <t>WIRING LAYOUT</t>
  </si>
  <si>
    <t>BAYS</t>
  </si>
  <si>
    <t>DD4736944</t>
  </si>
  <si>
    <t>1 &amp; 2</t>
  </si>
  <si>
    <t>MEDIUM TEMP (MT)</t>
  </si>
  <si>
    <t>YES 2</t>
  </si>
  <si>
    <t>PS REDUNDANCY BOARD</t>
  </si>
  <si>
    <t>SYSTEM BACKUP FILES</t>
  </si>
  <si>
    <t>DOOR SWITCH 2 (TC)</t>
  </si>
  <si>
    <t>UPS</t>
  </si>
  <si>
    <t>ALPHA FXM SERIES</t>
  </si>
  <si>
    <t>CONTROL EQUIPMENT</t>
  </si>
  <si>
    <t>SERIAL</t>
  </si>
  <si>
    <t>DD4736968</t>
  </si>
  <si>
    <t>VF-2360-128x352-20-RGB Drawings:</t>
  </si>
  <si>
    <t>SATA Routing, PLR and Power Entrance Locations</t>
  </si>
  <si>
    <t>Fiber Routing, PLR and AC Power Entrance, VF-23XX, Right Entrance</t>
  </si>
  <si>
    <t>Schematic, Signal, CAN Network, VF-23XX</t>
  </si>
  <si>
    <t>Schematic, PSRB, 4 High, 3 Full Bays and Fan</t>
  </si>
  <si>
    <t>Schematic, PSRB, 4 High, 2 Partial Bays</t>
  </si>
  <si>
    <t>Final Assembly Details, VF-23**</t>
  </si>
  <si>
    <t>Shop Drawing, VF-23**-128x352-20-RGB, 8x22 Modules</t>
  </si>
  <si>
    <t>Borders, Sectional, VF-23**, 8x22</t>
  </si>
  <si>
    <t>Component Layout, Section 101, 4x22, Front</t>
  </si>
  <si>
    <t>Component Layout, Section 101, 4x22, Rear</t>
  </si>
  <si>
    <t>Component Layout, Section 201, 4x22, Front</t>
  </si>
  <si>
    <t>Component Layout, Section 201, 4x22, Rear</t>
  </si>
  <si>
    <t>Schematic, I/O Board, 8 Fans, Door Detection, 2 Surges, Section 101</t>
  </si>
  <si>
    <t>Schematic, I/O Board, 8 Fans, Door Detection, Section 201</t>
  </si>
  <si>
    <t>Common TC Drawings:</t>
  </si>
  <si>
    <t>Signal Schematic, Traffic Cabinet, VFC, Door Open Detection, 4 Doors</t>
  </si>
  <si>
    <t>Schematic, 332D Traffic Cabinet, Door Switch and Light, 4 Doors</t>
  </si>
  <si>
    <t>Schematic, UPS, Battery Interconnect, 1 String, Outlet, Controller UPS</t>
  </si>
  <si>
    <t>SCC04, SCC05 and SCC06 Traffic Cabinet Drawings:</t>
  </si>
  <si>
    <t>Shop Drawing, TC, 332D, Aluminum, Base, CUPS, 2 VFCs, 6 Pull-Out Drawers</t>
  </si>
  <si>
    <t>Final Assembly, TC, 332D, Ground Mount, Aluminum, CUPS, 2 VFCs</t>
  </si>
  <si>
    <t>Schematic, Traffic Cabinet, 120 VAC, 2 Fans, Controller UPS</t>
  </si>
  <si>
    <t>SCC08 Traffic Cabinet Drawings:</t>
  </si>
  <si>
    <t>SCC02 Traffic Cabinet Drawings:</t>
  </si>
  <si>
    <t>Shop Drawing, TC, 332D, Aluminum, Base, CUPS, 1 VFC, 6 Pull-Out Drawers</t>
  </si>
  <si>
    <t>Final Assembly, TC, 332D, Ground Mount, Aluminum, CUPS, 1 VFC</t>
  </si>
  <si>
    <t>SCC07 Traffic Cabinet Drawings:</t>
  </si>
  <si>
    <t>DWG-3612838</t>
  </si>
  <si>
    <t>DWG-3739781</t>
  </si>
  <si>
    <t>DWG-3887885</t>
  </si>
  <si>
    <t>DWG-3912799</t>
  </si>
  <si>
    <t>DWG-3912812</t>
  </si>
  <si>
    <t>DWG-4611891</t>
  </si>
  <si>
    <t>DWG-4657083</t>
  </si>
  <si>
    <t>DWG-4733274</t>
  </si>
  <si>
    <t>DWG-4737493</t>
  </si>
  <si>
    <t>DWG-4737540</t>
  </si>
  <si>
    <t>DWG-4737562</t>
  </si>
  <si>
    <t>DWG-4737575</t>
  </si>
  <si>
    <t>DWG-4737597</t>
  </si>
  <si>
    <t>DWG-4737606</t>
  </si>
  <si>
    <t>DWG-3057276</t>
  </si>
  <si>
    <t>DWG-3160815</t>
  </si>
  <si>
    <t>DWG-4728325</t>
  </si>
  <si>
    <t>DWG-4641654</t>
  </si>
  <si>
    <t>DWG-4721991</t>
  </si>
  <si>
    <t>DWG-4728666</t>
  </si>
  <si>
    <t>DWG-4728699</t>
  </si>
  <si>
    <t>DWG-4641668</t>
  </si>
  <si>
    <t>DWG-4722272</t>
  </si>
  <si>
    <t>DWG-4728254</t>
  </si>
  <si>
    <t>DWG-4728256</t>
  </si>
  <si>
    <t>CUSTOM MESSAGE INSTALLER</t>
  </si>
  <si>
    <t>ER-4863163</t>
  </si>
  <si>
    <t>20X20</t>
  </si>
  <si>
    <t>SYSTEM CONFIGURATION
VF-2360-160x200-20-RGB @2</t>
  </si>
  <si>
    <t>SYSTEM CONFIGURATION
VF-2360-160x440-20-RGB @1</t>
  </si>
  <si>
    <t>C28717 Delta Terminal, LGA Airport, Site Config, VF-2360-160x200-16-RGB @2, VF-2360-160x440-16-RGB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</si>
</sst>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34" xfId="0" applyBorder="1"/>
    <xf numFmtId="0" fontId="0" fillId="0" borderId="34" xfId="0" quotePrefix="1" applyBorder="1" applyAlignment="1">
      <alignment horizontal="left"/>
    </xf>
    <xf numFmtId="0" fontId="0" fillId="0" borderId="35" xfId="0" quotePrefix="1" applyBorder="1"/>
    <xf numFmtId="0" fontId="3" fillId="0" borderId="4" xfId="0" applyFont="1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3"/>
  <sheetViews>
    <sheetView tabSelected="1" topLeftCell="A50" workbookViewId="0">
      <selection activeCell="B74" sqref="B74:C7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55</v>
      </c>
      <c r="C1" s="73" t="s">
        <v>125</v>
      </c>
      <c r="D1" s="73"/>
      <c r="E1" s="73"/>
      <c r="F1" s="73"/>
      <c r="G1" t="s">
        <v>33</v>
      </c>
    </row>
    <row r="2" spans="2:7" ht="30" customHeight="1" x14ac:dyDescent="0.25">
      <c r="B2" s="45" t="s">
        <v>123</v>
      </c>
      <c r="C2" s="46"/>
      <c r="D2" s="46"/>
      <c r="E2" s="46"/>
      <c r="F2" s="47"/>
      <c r="G2" s="56" t="s">
        <v>27</v>
      </c>
    </row>
    <row r="3" spans="2:7" ht="15.75" thickBot="1" x14ac:dyDescent="0.3">
      <c r="B3" s="43" t="s">
        <v>0</v>
      </c>
      <c r="C3" s="44"/>
      <c r="D3" s="54" t="s">
        <v>1</v>
      </c>
      <c r="E3" s="44"/>
      <c r="F3" s="55"/>
      <c r="G3" s="57"/>
    </row>
    <row r="4" spans="2:7" x14ac:dyDescent="0.25">
      <c r="B4" s="17" t="s">
        <v>2</v>
      </c>
      <c r="C4" s="16"/>
      <c r="D4" s="49" t="s">
        <v>29</v>
      </c>
      <c r="E4" s="49"/>
      <c r="F4" s="49"/>
      <c r="G4" s="64" t="s">
        <v>56</v>
      </c>
    </row>
    <row r="5" spans="2:7" x14ac:dyDescent="0.25">
      <c r="B5" s="17" t="s">
        <v>3</v>
      </c>
      <c r="C5" s="16"/>
      <c r="D5" s="49" t="s">
        <v>19</v>
      </c>
      <c r="E5" s="49"/>
      <c r="F5" s="49"/>
      <c r="G5" s="65"/>
    </row>
    <row r="6" spans="2:7" x14ac:dyDescent="0.25">
      <c r="B6" s="61" t="s">
        <v>4</v>
      </c>
      <c r="C6" s="16" t="s">
        <v>5</v>
      </c>
      <c r="D6" s="49" t="s">
        <v>34</v>
      </c>
      <c r="E6" s="49"/>
      <c r="F6" s="49"/>
      <c r="G6" s="65"/>
    </row>
    <row r="7" spans="2:7" x14ac:dyDescent="0.25">
      <c r="B7" s="61"/>
      <c r="C7" s="16" t="s">
        <v>6</v>
      </c>
      <c r="D7" s="49" t="s">
        <v>35</v>
      </c>
      <c r="E7" s="49"/>
      <c r="F7" s="49"/>
      <c r="G7" s="65"/>
    </row>
    <row r="8" spans="2:7" x14ac:dyDescent="0.25">
      <c r="B8" s="61"/>
      <c r="C8" s="16" t="s">
        <v>7</v>
      </c>
      <c r="D8" s="49" t="s">
        <v>122</v>
      </c>
      <c r="E8" s="49"/>
      <c r="F8" s="49"/>
      <c r="G8" s="65"/>
    </row>
    <row r="9" spans="2:7" x14ac:dyDescent="0.25">
      <c r="B9" s="61"/>
      <c r="C9" s="16" t="s">
        <v>8</v>
      </c>
      <c r="D9" s="52">
        <f>IF(D8="16x16",20,IF(D8="20x20",16,IF(D8="25x25",13,"FALSE")))</f>
        <v>16</v>
      </c>
      <c r="E9" s="52"/>
      <c r="F9" s="52"/>
      <c r="G9" s="65"/>
    </row>
    <row r="10" spans="2:7" x14ac:dyDescent="0.25">
      <c r="B10" s="48" t="s">
        <v>9</v>
      </c>
      <c r="C10" s="49"/>
      <c r="D10" s="52">
        <v>160</v>
      </c>
      <c r="E10" s="52"/>
      <c r="F10" s="52"/>
      <c r="G10" s="65"/>
    </row>
    <row r="11" spans="2:7" x14ac:dyDescent="0.25">
      <c r="B11" s="48" t="s">
        <v>10</v>
      </c>
      <c r="C11" s="49"/>
      <c r="D11" s="52">
        <v>200</v>
      </c>
      <c r="E11" s="52"/>
      <c r="F11" s="52"/>
      <c r="G11" s="65"/>
    </row>
    <row r="12" spans="2:7" x14ac:dyDescent="0.25">
      <c r="B12" s="48" t="s">
        <v>11</v>
      </c>
      <c r="C12" s="49"/>
      <c r="D12" s="49" t="s">
        <v>13</v>
      </c>
      <c r="E12" s="49"/>
      <c r="F12" s="49"/>
      <c r="G12" s="65"/>
    </row>
    <row r="13" spans="2:7" ht="15.75" thickBot="1" x14ac:dyDescent="0.3">
      <c r="B13" s="50" t="s">
        <v>12</v>
      </c>
      <c r="C13" s="51"/>
      <c r="D13" s="53">
        <v>2</v>
      </c>
      <c r="E13" s="53"/>
      <c r="F13" s="53"/>
      <c r="G13" s="65"/>
    </row>
    <row r="14" spans="2:7" ht="15.75" thickBot="1" x14ac:dyDescent="0.3">
      <c r="B14" s="50" t="s">
        <v>53</v>
      </c>
      <c r="C14" s="51"/>
      <c r="D14" s="53" t="s">
        <v>54</v>
      </c>
      <c r="E14" s="53"/>
      <c r="F14" s="53"/>
      <c r="G14" s="66"/>
    </row>
    <row r="15" spans="2:7" ht="15.75" thickBot="1" x14ac:dyDescent="0.3"/>
    <row r="16" spans="2:7" x14ac:dyDescent="0.25">
      <c r="B16" s="58" t="s">
        <v>14</v>
      </c>
      <c r="C16" s="59"/>
      <c r="D16" s="59"/>
      <c r="E16" s="59"/>
      <c r="F16" s="60"/>
      <c r="G16" s="70" t="s">
        <v>56</v>
      </c>
    </row>
    <row r="17" spans="2:7" x14ac:dyDescent="0.25">
      <c r="B17" s="62" t="s">
        <v>0</v>
      </c>
      <c r="C17" s="63"/>
      <c r="D17" s="10" t="s">
        <v>1</v>
      </c>
      <c r="E17" s="10" t="s">
        <v>15</v>
      </c>
      <c r="F17" s="10" t="s">
        <v>16</v>
      </c>
      <c r="G17" s="71"/>
    </row>
    <row r="18" spans="2:7" x14ac:dyDescent="0.25">
      <c r="B18" s="20" t="s">
        <v>46</v>
      </c>
      <c r="C18" s="19"/>
      <c r="D18" s="16" t="s">
        <v>36</v>
      </c>
      <c r="E18" s="16" t="s">
        <v>17</v>
      </c>
      <c r="F18" s="16" t="s">
        <v>18</v>
      </c>
      <c r="G18" s="71"/>
    </row>
    <row r="19" spans="2:7" ht="15.75" customHeight="1" x14ac:dyDescent="0.25">
      <c r="B19" s="33" t="s">
        <v>47</v>
      </c>
      <c r="C19" s="34"/>
      <c r="D19" s="82" t="s">
        <v>4</v>
      </c>
      <c r="E19" s="82" t="s">
        <v>17</v>
      </c>
      <c r="F19" s="82" t="s">
        <v>18</v>
      </c>
      <c r="G19" s="71"/>
    </row>
    <row r="20" spans="2:7" x14ac:dyDescent="0.25">
      <c r="B20" s="20" t="s">
        <v>48</v>
      </c>
      <c r="C20" s="19"/>
      <c r="D20" s="16" t="s">
        <v>32</v>
      </c>
      <c r="E20" s="12" t="s">
        <v>21</v>
      </c>
      <c r="F20" s="12" t="s">
        <v>21</v>
      </c>
      <c r="G20" s="71"/>
    </row>
    <row r="21" spans="2:7" x14ac:dyDescent="0.25">
      <c r="B21" s="20" t="s">
        <v>49</v>
      </c>
      <c r="C21" s="19"/>
      <c r="D21" s="11" t="s">
        <v>32</v>
      </c>
      <c r="E21" s="11" t="s">
        <v>21</v>
      </c>
      <c r="F21" s="12" t="s">
        <v>21</v>
      </c>
      <c r="G21" s="71"/>
    </row>
    <row r="22" spans="2:7" x14ac:dyDescent="0.25">
      <c r="B22" s="20" t="s">
        <v>37</v>
      </c>
      <c r="C22" s="19"/>
      <c r="D22" s="11" t="s">
        <v>20</v>
      </c>
      <c r="E22" s="11" t="s">
        <v>21</v>
      </c>
      <c r="F22" s="12" t="s">
        <v>21</v>
      </c>
      <c r="G22" s="71"/>
    </row>
    <row r="23" spans="2:7" x14ac:dyDescent="0.25">
      <c r="B23" s="20" t="s">
        <v>38</v>
      </c>
      <c r="C23" s="19"/>
      <c r="D23" s="11" t="s">
        <v>32</v>
      </c>
      <c r="E23" s="11" t="s">
        <v>21</v>
      </c>
      <c r="F23" s="12" t="s">
        <v>21</v>
      </c>
      <c r="G23" s="71"/>
    </row>
    <row r="24" spans="2:7" x14ac:dyDescent="0.25">
      <c r="B24" s="20" t="s">
        <v>50</v>
      </c>
      <c r="C24" s="19"/>
      <c r="D24" s="11" t="s">
        <v>32</v>
      </c>
      <c r="E24" s="11" t="s">
        <v>21</v>
      </c>
      <c r="F24" s="12"/>
      <c r="G24" s="71"/>
    </row>
    <row r="25" spans="2:7" x14ac:dyDescent="0.25">
      <c r="B25" s="20" t="s">
        <v>39</v>
      </c>
      <c r="C25" s="19"/>
      <c r="D25" s="11" t="s">
        <v>32</v>
      </c>
      <c r="E25" s="11" t="s">
        <v>21</v>
      </c>
      <c r="F25" s="12" t="s">
        <v>21</v>
      </c>
      <c r="G25" s="71"/>
    </row>
    <row r="26" spans="2:7" x14ac:dyDescent="0.25">
      <c r="B26" s="20" t="s">
        <v>40</v>
      </c>
      <c r="C26" s="19"/>
      <c r="D26" s="18" t="s">
        <v>20</v>
      </c>
      <c r="E26" s="11" t="s">
        <v>21</v>
      </c>
      <c r="F26" s="12" t="s">
        <v>21</v>
      </c>
      <c r="G26" s="71"/>
    </row>
    <row r="27" spans="2:7" x14ac:dyDescent="0.25">
      <c r="B27" s="20" t="s">
        <v>41</v>
      </c>
      <c r="C27" s="19"/>
      <c r="D27" s="18" t="s">
        <v>57</v>
      </c>
      <c r="E27" s="11"/>
      <c r="F27" s="12"/>
      <c r="G27" s="71"/>
    </row>
    <row r="28" spans="2:7" x14ac:dyDescent="0.25">
      <c r="B28" s="20" t="s">
        <v>42</v>
      </c>
      <c r="C28" s="19"/>
      <c r="D28" s="18" t="s">
        <v>32</v>
      </c>
      <c r="E28" s="11" t="s">
        <v>21</v>
      </c>
      <c r="F28" s="12" t="s">
        <v>21</v>
      </c>
      <c r="G28" s="71"/>
    </row>
    <row r="29" spans="2:7" x14ac:dyDescent="0.25">
      <c r="B29" s="20" t="s">
        <v>43</v>
      </c>
      <c r="C29" s="19"/>
      <c r="D29" s="18" t="s">
        <v>32</v>
      </c>
      <c r="E29" s="11" t="s">
        <v>21</v>
      </c>
      <c r="F29" s="12" t="s">
        <v>21</v>
      </c>
      <c r="G29" s="71"/>
    </row>
    <row r="30" spans="2:7" x14ac:dyDescent="0.25">
      <c r="B30" s="21" t="s">
        <v>31</v>
      </c>
      <c r="C30" s="22"/>
      <c r="D30" s="18" t="s">
        <v>32</v>
      </c>
      <c r="E30" s="11" t="s">
        <v>21</v>
      </c>
      <c r="F30" s="12" t="s">
        <v>21</v>
      </c>
      <c r="G30" s="71"/>
    </row>
    <row r="31" spans="2:7" x14ac:dyDescent="0.25">
      <c r="B31" s="20" t="s">
        <v>44</v>
      </c>
      <c r="C31" s="19"/>
      <c r="D31" s="18" t="s">
        <v>20</v>
      </c>
      <c r="E31" s="11" t="s">
        <v>21</v>
      </c>
      <c r="F31" s="12" t="s">
        <v>21</v>
      </c>
      <c r="G31" s="71"/>
    </row>
    <row r="32" spans="2:7" x14ac:dyDescent="0.25">
      <c r="B32" s="20" t="s">
        <v>51</v>
      </c>
      <c r="C32" s="19"/>
      <c r="D32" s="11" t="s">
        <v>32</v>
      </c>
      <c r="E32" s="11" t="s">
        <v>21</v>
      </c>
      <c r="F32" s="12" t="s">
        <v>21</v>
      </c>
      <c r="G32" s="71"/>
    </row>
    <row r="33" spans="2:7" x14ac:dyDescent="0.25">
      <c r="B33" s="20" t="s">
        <v>52</v>
      </c>
      <c r="C33" s="28"/>
      <c r="D33" s="11" t="s">
        <v>58</v>
      </c>
      <c r="E33" s="25" t="s">
        <v>21</v>
      </c>
      <c r="F33" s="26" t="s">
        <v>21</v>
      </c>
      <c r="G33" s="71"/>
    </row>
    <row r="34" spans="2:7" ht="15.75" thickBot="1" x14ac:dyDescent="0.3">
      <c r="B34" s="3" t="s">
        <v>45</v>
      </c>
      <c r="C34" s="24"/>
      <c r="D34" s="9" t="s">
        <v>59</v>
      </c>
      <c r="E34" s="23" t="s">
        <v>21</v>
      </c>
      <c r="F34" s="27" t="s">
        <v>21</v>
      </c>
      <c r="G34" s="72"/>
    </row>
    <row r="35" spans="2:7" ht="15.75" thickBot="1" x14ac:dyDescent="0.3">
      <c r="C35" s="73"/>
      <c r="D35" s="73"/>
      <c r="E35" s="73"/>
      <c r="F35" s="73"/>
    </row>
    <row r="36" spans="2:7" ht="30" customHeight="1" x14ac:dyDescent="0.25">
      <c r="B36" s="45" t="s">
        <v>124</v>
      </c>
      <c r="C36" s="46"/>
      <c r="D36" s="46"/>
      <c r="E36" s="46"/>
      <c r="F36" s="47"/>
      <c r="G36" s="56" t="s">
        <v>27</v>
      </c>
    </row>
    <row r="37" spans="2:7" ht="15.75" thickBot="1" x14ac:dyDescent="0.3">
      <c r="B37" s="43" t="s">
        <v>0</v>
      </c>
      <c r="C37" s="44"/>
      <c r="D37" s="54" t="s">
        <v>1</v>
      </c>
      <c r="E37" s="44"/>
      <c r="F37" s="55"/>
      <c r="G37" s="57"/>
    </row>
    <row r="38" spans="2:7" x14ac:dyDescent="0.25">
      <c r="B38" s="17" t="s">
        <v>2</v>
      </c>
      <c r="C38" s="16"/>
      <c r="D38" s="49" t="s">
        <v>29</v>
      </c>
      <c r="E38" s="49"/>
      <c r="F38" s="49"/>
      <c r="G38" s="64">
        <v>3</v>
      </c>
    </row>
    <row r="39" spans="2:7" x14ac:dyDescent="0.25">
      <c r="B39" s="17" t="s">
        <v>3</v>
      </c>
      <c r="C39" s="16"/>
      <c r="D39" s="49" t="s">
        <v>19</v>
      </c>
      <c r="E39" s="49"/>
      <c r="F39" s="49"/>
      <c r="G39" s="65"/>
    </row>
    <row r="40" spans="2:7" x14ac:dyDescent="0.25">
      <c r="B40" s="61" t="s">
        <v>4</v>
      </c>
      <c r="C40" s="16" t="s">
        <v>5</v>
      </c>
      <c r="D40" s="49" t="s">
        <v>34</v>
      </c>
      <c r="E40" s="49"/>
      <c r="F40" s="49"/>
      <c r="G40" s="65"/>
    </row>
    <row r="41" spans="2:7" x14ac:dyDescent="0.25">
      <c r="B41" s="61"/>
      <c r="C41" s="16" t="s">
        <v>6</v>
      </c>
      <c r="D41" s="49" t="s">
        <v>35</v>
      </c>
      <c r="E41" s="49"/>
      <c r="F41" s="49"/>
      <c r="G41" s="65"/>
    </row>
    <row r="42" spans="2:7" x14ac:dyDescent="0.25">
      <c r="B42" s="61"/>
      <c r="C42" s="16" t="s">
        <v>7</v>
      </c>
      <c r="D42" s="49" t="s">
        <v>122</v>
      </c>
      <c r="E42" s="49"/>
      <c r="F42" s="49"/>
      <c r="G42" s="65"/>
    </row>
    <row r="43" spans="2:7" x14ac:dyDescent="0.25">
      <c r="B43" s="61"/>
      <c r="C43" s="16" t="s">
        <v>8</v>
      </c>
      <c r="D43" s="52">
        <f>IF(D42="16x16",20,IF(D42="20x20",16,IF(D42="25x25",13,"FALSE")))</f>
        <v>16</v>
      </c>
      <c r="E43" s="52"/>
      <c r="F43" s="52"/>
      <c r="G43" s="65"/>
    </row>
    <row r="44" spans="2:7" x14ac:dyDescent="0.25">
      <c r="B44" s="48" t="s">
        <v>9</v>
      </c>
      <c r="C44" s="49"/>
      <c r="D44" s="52">
        <v>160</v>
      </c>
      <c r="E44" s="52"/>
      <c r="F44" s="52"/>
      <c r="G44" s="65"/>
    </row>
    <row r="45" spans="2:7" x14ac:dyDescent="0.25">
      <c r="B45" s="48" t="s">
        <v>10</v>
      </c>
      <c r="C45" s="49"/>
      <c r="D45" s="52">
        <v>440</v>
      </c>
      <c r="E45" s="52"/>
      <c r="F45" s="52"/>
      <c r="G45" s="65"/>
    </row>
    <row r="46" spans="2:7" x14ac:dyDescent="0.25">
      <c r="B46" s="48" t="s">
        <v>11</v>
      </c>
      <c r="C46" s="49"/>
      <c r="D46" s="49" t="s">
        <v>13</v>
      </c>
      <c r="E46" s="49"/>
      <c r="F46" s="49"/>
      <c r="G46" s="65"/>
    </row>
    <row r="47" spans="2:7" ht="15.75" thickBot="1" x14ac:dyDescent="0.3">
      <c r="B47" s="50" t="s">
        <v>12</v>
      </c>
      <c r="C47" s="51"/>
      <c r="D47" s="53">
        <v>2</v>
      </c>
      <c r="E47" s="53"/>
      <c r="F47" s="53"/>
      <c r="G47" s="65"/>
    </row>
    <row r="48" spans="2:7" ht="15.75" thickBot="1" x14ac:dyDescent="0.3">
      <c r="B48" s="50" t="s">
        <v>53</v>
      </c>
      <c r="C48" s="51"/>
      <c r="D48" s="53" t="s">
        <v>54</v>
      </c>
      <c r="E48" s="53"/>
      <c r="F48" s="53"/>
      <c r="G48" s="66"/>
    </row>
    <row r="49" spans="2:7" ht="15.75" thickBot="1" x14ac:dyDescent="0.3"/>
    <row r="50" spans="2:7" x14ac:dyDescent="0.25">
      <c r="B50" s="58" t="s">
        <v>14</v>
      </c>
      <c r="C50" s="59"/>
      <c r="D50" s="59"/>
      <c r="E50" s="59"/>
      <c r="F50" s="60"/>
      <c r="G50" s="70">
        <v>3</v>
      </c>
    </row>
    <row r="51" spans="2:7" x14ac:dyDescent="0.25">
      <c r="B51" s="62" t="s">
        <v>0</v>
      </c>
      <c r="C51" s="63"/>
      <c r="D51" s="10" t="s">
        <v>1</v>
      </c>
      <c r="E51" s="10" t="s">
        <v>15</v>
      </c>
      <c r="F51" s="10" t="s">
        <v>16</v>
      </c>
      <c r="G51" s="71"/>
    </row>
    <row r="52" spans="2:7" x14ac:dyDescent="0.25">
      <c r="B52" s="20" t="s">
        <v>46</v>
      </c>
      <c r="C52" s="19"/>
      <c r="D52" s="16" t="s">
        <v>36</v>
      </c>
      <c r="E52" s="16" t="s">
        <v>17</v>
      </c>
      <c r="F52" s="16" t="s">
        <v>18</v>
      </c>
      <c r="G52" s="71"/>
    </row>
    <row r="53" spans="2:7" x14ac:dyDescent="0.25">
      <c r="B53" s="33" t="s">
        <v>47</v>
      </c>
      <c r="C53" s="34"/>
      <c r="D53" s="82" t="s">
        <v>4</v>
      </c>
      <c r="E53" s="82" t="s">
        <v>17</v>
      </c>
      <c r="F53" s="82" t="s">
        <v>18</v>
      </c>
      <c r="G53" s="71"/>
    </row>
    <row r="54" spans="2:7" x14ac:dyDescent="0.25">
      <c r="B54" s="20" t="s">
        <v>48</v>
      </c>
      <c r="C54" s="19"/>
      <c r="D54" s="16" t="s">
        <v>32</v>
      </c>
      <c r="E54" s="12" t="s">
        <v>21</v>
      </c>
      <c r="F54" s="12" t="s">
        <v>21</v>
      </c>
      <c r="G54" s="71"/>
    </row>
    <row r="55" spans="2:7" x14ac:dyDescent="0.25">
      <c r="B55" s="20" t="s">
        <v>49</v>
      </c>
      <c r="C55" s="19"/>
      <c r="D55" s="11" t="s">
        <v>32</v>
      </c>
      <c r="E55" s="11" t="s">
        <v>21</v>
      </c>
      <c r="F55" s="12" t="s">
        <v>21</v>
      </c>
      <c r="G55" s="71"/>
    </row>
    <row r="56" spans="2:7" x14ac:dyDescent="0.25">
      <c r="B56" s="20" t="s">
        <v>37</v>
      </c>
      <c r="C56" s="19"/>
      <c r="D56" s="11" t="s">
        <v>20</v>
      </c>
      <c r="E56" s="11" t="s">
        <v>21</v>
      </c>
      <c r="F56" s="12" t="s">
        <v>21</v>
      </c>
      <c r="G56" s="71"/>
    </row>
    <row r="57" spans="2:7" x14ac:dyDescent="0.25">
      <c r="B57" s="20" t="s">
        <v>38</v>
      </c>
      <c r="C57" s="19"/>
      <c r="D57" s="11" t="s">
        <v>32</v>
      </c>
      <c r="E57" s="11" t="s">
        <v>21</v>
      </c>
      <c r="F57" s="12" t="s">
        <v>21</v>
      </c>
      <c r="G57" s="71"/>
    </row>
    <row r="58" spans="2:7" x14ac:dyDescent="0.25">
      <c r="B58" s="20" t="s">
        <v>50</v>
      </c>
      <c r="C58" s="19"/>
      <c r="D58" s="11" t="s">
        <v>32</v>
      </c>
      <c r="E58" s="11" t="s">
        <v>21</v>
      </c>
      <c r="F58" s="12"/>
      <c r="G58" s="71"/>
    </row>
    <row r="59" spans="2:7" x14ac:dyDescent="0.25">
      <c r="B59" s="20" t="s">
        <v>39</v>
      </c>
      <c r="C59" s="19"/>
      <c r="D59" s="11" t="s">
        <v>32</v>
      </c>
      <c r="E59" s="11" t="s">
        <v>21</v>
      </c>
      <c r="F59" s="12" t="s">
        <v>21</v>
      </c>
      <c r="G59" s="71"/>
    </row>
    <row r="60" spans="2:7" x14ac:dyDescent="0.25">
      <c r="B60" s="20" t="s">
        <v>40</v>
      </c>
      <c r="C60" s="19"/>
      <c r="D60" s="18" t="s">
        <v>20</v>
      </c>
      <c r="E60" s="11" t="s">
        <v>21</v>
      </c>
      <c r="F60" s="12" t="s">
        <v>21</v>
      </c>
      <c r="G60" s="71"/>
    </row>
    <row r="61" spans="2:7" x14ac:dyDescent="0.25">
      <c r="B61" s="20" t="s">
        <v>41</v>
      </c>
      <c r="C61" s="19"/>
      <c r="D61" s="18" t="s">
        <v>57</v>
      </c>
      <c r="E61" s="11"/>
      <c r="F61" s="12"/>
      <c r="G61" s="71"/>
    </row>
    <row r="62" spans="2:7" x14ac:dyDescent="0.25">
      <c r="B62" s="20" t="s">
        <v>42</v>
      </c>
      <c r="C62" s="19"/>
      <c r="D62" s="18" t="s">
        <v>32</v>
      </c>
      <c r="E62" s="11" t="s">
        <v>21</v>
      </c>
      <c r="F62" s="12" t="s">
        <v>21</v>
      </c>
      <c r="G62" s="71"/>
    </row>
    <row r="63" spans="2:7" x14ac:dyDescent="0.25">
      <c r="B63" s="20" t="s">
        <v>43</v>
      </c>
      <c r="C63" s="19"/>
      <c r="D63" s="18" t="s">
        <v>32</v>
      </c>
      <c r="E63" s="11" t="s">
        <v>21</v>
      </c>
      <c r="F63" s="12" t="s">
        <v>21</v>
      </c>
      <c r="G63" s="71"/>
    </row>
    <row r="64" spans="2:7" x14ac:dyDescent="0.25">
      <c r="B64" s="21" t="s">
        <v>31</v>
      </c>
      <c r="C64" s="22"/>
      <c r="D64" s="18" t="s">
        <v>32</v>
      </c>
      <c r="E64" s="11" t="s">
        <v>21</v>
      </c>
      <c r="F64" s="12" t="s">
        <v>21</v>
      </c>
      <c r="G64" s="71"/>
    </row>
    <row r="65" spans="2:7" x14ac:dyDescent="0.25">
      <c r="B65" s="20" t="s">
        <v>44</v>
      </c>
      <c r="C65" s="19"/>
      <c r="D65" s="18" t="s">
        <v>20</v>
      </c>
      <c r="E65" s="11" t="s">
        <v>21</v>
      </c>
      <c r="F65" s="12" t="s">
        <v>21</v>
      </c>
      <c r="G65" s="71"/>
    </row>
    <row r="66" spans="2:7" x14ac:dyDescent="0.25">
      <c r="B66" s="20" t="s">
        <v>51</v>
      </c>
      <c r="C66" s="19"/>
      <c r="D66" s="11" t="s">
        <v>32</v>
      </c>
      <c r="E66" s="11" t="s">
        <v>21</v>
      </c>
      <c r="F66" s="12" t="s">
        <v>21</v>
      </c>
      <c r="G66" s="71"/>
    </row>
    <row r="67" spans="2:7" x14ac:dyDescent="0.25">
      <c r="B67" s="20" t="s">
        <v>52</v>
      </c>
      <c r="C67" s="28"/>
      <c r="D67" s="11" t="s">
        <v>58</v>
      </c>
      <c r="E67" s="25" t="s">
        <v>21</v>
      </c>
      <c r="F67" s="26" t="s">
        <v>21</v>
      </c>
      <c r="G67" s="71"/>
    </row>
    <row r="68" spans="2:7" ht="15.75" thickBot="1" x14ac:dyDescent="0.3">
      <c r="B68" s="3" t="s">
        <v>45</v>
      </c>
      <c r="C68" s="24"/>
      <c r="D68" s="9" t="s">
        <v>59</v>
      </c>
      <c r="E68" s="23" t="s">
        <v>21</v>
      </c>
      <c r="F68" s="27" t="s">
        <v>21</v>
      </c>
      <c r="G68" s="72"/>
    </row>
    <row r="69" spans="2:7" ht="15.75" thickBot="1" x14ac:dyDescent="0.3">
      <c r="B69" s="29"/>
      <c r="C69" s="30"/>
      <c r="D69" s="30"/>
      <c r="E69" s="30"/>
      <c r="F69" s="31"/>
      <c r="G69" s="36"/>
    </row>
    <row r="70" spans="2:7" x14ac:dyDescent="0.25">
      <c r="B70" s="67" t="s">
        <v>28</v>
      </c>
      <c r="C70" s="46"/>
      <c r="D70" s="46"/>
      <c r="E70" s="46"/>
      <c r="F70" s="47"/>
      <c r="G70" s="64">
        <v>1</v>
      </c>
    </row>
    <row r="71" spans="2:7" x14ac:dyDescent="0.25">
      <c r="B71" s="68" t="s">
        <v>61</v>
      </c>
      <c r="C71" s="69"/>
      <c r="D71" s="11">
        <f>IF(B71="DOOR SWITCH 2 (TC)",1,"N/A")</f>
        <v>1</v>
      </c>
      <c r="E71" s="11">
        <f>IF(B71="DOOR SWITCH 2 (TC)",1,"N/A")</f>
        <v>1</v>
      </c>
      <c r="F71" s="12" t="str">
        <f>IF(B71="DOOR SWITCH 2 (TC)","VIP 1","N/A")</f>
        <v>VIP 1</v>
      </c>
      <c r="G71" s="65"/>
    </row>
    <row r="72" spans="2:7" x14ac:dyDescent="0.25">
      <c r="B72" s="14" t="s">
        <v>62</v>
      </c>
      <c r="C72" s="13" t="s">
        <v>63</v>
      </c>
      <c r="D72" s="11" t="s">
        <v>64</v>
      </c>
      <c r="E72" s="11" t="s">
        <v>65</v>
      </c>
      <c r="F72" s="12" t="str">
        <f>IF(B72="UPS","AUXILARY","N/A")</f>
        <v>AUXILARY</v>
      </c>
      <c r="G72" s="65"/>
    </row>
    <row r="73" spans="2:7" x14ac:dyDescent="0.25">
      <c r="B73" s="74"/>
      <c r="C73" s="75"/>
      <c r="D73" s="11" t="s">
        <v>21</v>
      </c>
      <c r="E73" s="11" t="s">
        <v>21</v>
      </c>
      <c r="F73" s="12" t="str">
        <f>IF(B73="MINI DC I/O 1","ON DISPLAY INTERFACE","N/A")</f>
        <v>N/A</v>
      </c>
      <c r="G73" s="65"/>
    </row>
    <row r="74" spans="2:7" x14ac:dyDescent="0.25">
      <c r="B74" s="74"/>
      <c r="C74" s="75"/>
      <c r="D74" s="11" t="s">
        <v>21</v>
      </c>
      <c r="E74" s="11" t="s">
        <v>21</v>
      </c>
      <c r="F74" s="12" t="str">
        <f>IF(B74="MINI DC I/O 2","ON DISPLAY INTERFACE","N/A")</f>
        <v>N/A</v>
      </c>
      <c r="G74" s="65"/>
    </row>
    <row r="75" spans="2:7" x14ac:dyDescent="0.25">
      <c r="B75" s="74"/>
      <c r="C75" s="75"/>
      <c r="D75" s="11" t="s">
        <v>21</v>
      </c>
      <c r="E75" s="11" t="s">
        <v>21</v>
      </c>
      <c r="F75" s="12" t="str">
        <f>IF(B75="MINI DC I/O 3","ON DISPLAY INTERFACE","N/A")</f>
        <v>N/A</v>
      </c>
      <c r="G75" s="65"/>
    </row>
    <row r="76" spans="2:7" x14ac:dyDescent="0.25">
      <c r="B76" s="74" t="s">
        <v>30</v>
      </c>
      <c r="C76" s="75"/>
      <c r="D76" s="11" t="s">
        <v>21</v>
      </c>
      <c r="E76" s="11" t="s">
        <v>21</v>
      </c>
      <c r="F76" s="12" t="str">
        <f>IF(B76="MINI DC I/O 4","ON DISPLAY INTERFACE","N/A")</f>
        <v>N/A</v>
      </c>
      <c r="G76" s="65"/>
    </row>
    <row r="77" spans="2:7" x14ac:dyDescent="0.25">
      <c r="B77" s="74" t="s">
        <v>30</v>
      </c>
      <c r="C77" s="75"/>
      <c r="D77" s="11" t="s">
        <v>21</v>
      </c>
      <c r="E77" s="11" t="s">
        <v>21</v>
      </c>
      <c r="F77" s="12" t="str">
        <f>IF(B77="MINI DC I/O 5","ON DISPLAY INTERFACE","N/A")</f>
        <v>N/A</v>
      </c>
      <c r="G77" s="65"/>
    </row>
    <row r="78" spans="2:7" ht="15.75" thickBot="1" x14ac:dyDescent="0.3">
      <c r="B78" s="80" t="s">
        <v>30</v>
      </c>
      <c r="C78" s="81"/>
      <c r="D78" s="9" t="s">
        <v>21</v>
      </c>
      <c r="E78" s="9" t="s">
        <v>21</v>
      </c>
      <c r="F78" s="15" t="str">
        <f>IF(B78="MINI DC I/O 6","ON DISPLAY INTERFACE","N/A")</f>
        <v>N/A</v>
      </c>
      <c r="G78" s="66"/>
    </row>
    <row r="79" spans="2:7" ht="15.75" thickBot="1" x14ac:dyDescent="0.3">
      <c r="C79" s="8"/>
      <c r="D79" s="8"/>
      <c r="E79" s="7"/>
      <c r="F79" s="2"/>
      <c r="G79" s="35"/>
    </row>
    <row r="80" spans="2:7" x14ac:dyDescent="0.25">
      <c r="B80" s="67" t="s">
        <v>25</v>
      </c>
      <c r="C80" s="46"/>
      <c r="D80" s="46"/>
      <c r="E80" s="46"/>
      <c r="F80" s="46"/>
      <c r="G80" s="40"/>
    </row>
    <row r="81" spans="2:7" x14ac:dyDescent="0.25">
      <c r="B81" s="77" t="s">
        <v>60</v>
      </c>
      <c r="C81" s="78"/>
      <c r="D81" s="79"/>
      <c r="E81" s="76" t="s">
        <v>66</v>
      </c>
      <c r="F81" s="75"/>
      <c r="G81" s="41"/>
    </row>
    <row r="82" spans="2:7" x14ac:dyDescent="0.25">
      <c r="B82" s="77" t="s">
        <v>24</v>
      </c>
      <c r="C82" s="78"/>
      <c r="D82" s="79"/>
      <c r="E82" s="76" t="s">
        <v>26</v>
      </c>
      <c r="F82" s="75"/>
      <c r="G82" s="41"/>
    </row>
    <row r="83" spans="2:7" ht="15.75" thickBot="1" x14ac:dyDescent="0.3">
      <c r="B83" s="50" t="s">
        <v>120</v>
      </c>
      <c r="C83" s="51"/>
      <c r="D83" s="51"/>
      <c r="E83" s="53" t="s">
        <v>121</v>
      </c>
      <c r="F83" s="53"/>
      <c r="G83" s="42"/>
    </row>
    <row r="84" spans="2:7" x14ac:dyDescent="0.25">
      <c r="C84" s="8"/>
      <c r="D84" s="8"/>
      <c r="E84" s="7"/>
      <c r="F84" s="2"/>
      <c r="G84" s="35"/>
    </row>
    <row r="85" spans="2:7" ht="15.75" thickBot="1" x14ac:dyDescent="0.3"/>
    <row r="86" spans="2:7" x14ac:dyDescent="0.25">
      <c r="B86" s="5" t="s">
        <v>22</v>
      </c>
      <c r="C86" s="6"/>
      <c r="D86" s="6"/>
      <c r="E86" s="6"/>
      <c r="F86" s="6"/>
      <c r="G86" s="37"/>
    </row>
    <row r="87" spans="2:7" x14ac:dyDescent="0.25">
      <c r="B87" s="32" t="s">
        <v>67</v>
      </c>
      <c r="G87" s="38"/>
    </row>
    <row r="88" spans="2:7" x14ac:dyDescent="0.25">
      <c r="B88" s="1" t="s">
        <v>68</v>
      </c>
      <c r="F88" t="s">
        <v>95</v>
      </c>
      <c r="G88" s="38"/>
    </row>
    <row r="89" spans="2:7" x14ac:dyDescent="0.25">
      <c r="B89" s="1" t="s">
        <v>69</v>
      </c>
      <c r="F89" t="s">
        <v>96</v>
      </c>
      <c r="G89" s="38"/>
    </row>
    <row r="90" spans="2:7" x14ac:dyDescent="0.25">
      <c r="B90" s="1" t="s">
        <v>70</v>
      </c>
      <c r="F90" t="s">
        <v>97</v>
      </c>
      <c r="G90" s="38"/>
    </row>
    <row r="91" spans="2:7" x14ac:dyDescent="0.25">
      <c r="B91" s="1" t="s">
        <v>71</v>
      </c>
      <c r="F91" t="s">
        <v>98</v>
      </c>
      <c r="G91" s="38"/>
    </row>
    <row r="92" spans="2:7" x14ac:dyDescent="0.25">
      <c r="B92" s="1" t="s">
        <v>72</v>
      </c>
      <c r="F92" t="s">
        <v>99</v>
      </c>
      <c r="G92" s="38"/>
    </row>
    <row r="93" spans="2:7" x14ac:dyDescent="0.25">
      <c r="B93" s="1" t="s">
        <v>73</v>
      </c>
      <c r="F93" t="s">
        <v>100</v>
      </c>
      <c r="G93" s="38"/>
    </row>
    <row r="94" spans="2:7" x14ac:dyDescent="0.25">
      <c r="B94" s="1" t="s">
        <v>74</v>
      </c>
      <c r="F94" t="s">
        <v>101</v>
      </c>
      <c r="G94" s="38"/>
    </row>
    <row r="95" spans="2:7" x14ac:dyDescent="0.25">
      <c r="B95" s="1" t="s">
        <v>75</v>
      </c>
      <c r="F95" t="s">
        <v>102</v>
      </c>
      <c r="G95" s="38"/>
    </row>
    <row r="96" spans="2:7" x14ac:dyDescent="0.25">
      <c r="B96" s="1" t="s">
        <v>76</v>
      </c>
      <c r="F96" t="s">
        <v>103</v>
      </c>
      <c r="G96" s="38"/>
    </row>
    <row r="97" spans="2:7" x14ac:dyDescent="0.25">
      <c r="B97" s="1" t="s">
        <v>77</v>
      </c>
      <c r="F97" t="s">
        <v>104</v>
      </c>
      <c r="G97" s="38"/>
    </row>
    <row r="98" spans="2:7" x14ac:dyDescent="0.25">
      <c r="B98" s="1" t="s">
        <v>78</v>
      </c>
      <c r="F98" t="s">
        <v>105</v>
      </c>
      <c r="G98" s="38"/>
    </row>
    <row r="99" spans="2:7" x14ac:dyDescent="0.25">
      <c r="B99" s="1" t="s">
        <v>79</v>
      </c>
      <c r="F99" t="s">
        <v>106</v>
      </c>
      <c r="G99" s="38"/>
    </row>
    <row r="100" spans="2:7" x14ac:dyDescent="0.25">
      <c r="B100" s="1" t="s">
        <v>80</v>
      </c>
      <c r="F100" t="s">
        <v>107</v>
      </c>
      <c r="G100" s="38"/>
    </row>
    <row r="101" spans="2:7" x14ac:dyDescent="0.25">
      <c r="B101" s="1" t="s">
        <v>81</v>
      </c>
      <c r="F101" t="s">
        <v>108</v>
      </c>
      <c r="G101" s="38"/>
    </row>
    <row r="102" spans="2:7" x14ac:dyDescent="0.25">
      <c r="B102" s="1" t="s">
        <v>82</v>
      </c>
      <c r="G102" s="38"/>
    </row>
    <row r="103" spans="2:7" x14ac:dyDescent="0.25">
      <c r="B103" s="1" t="s">
        <v>83</v>
      </c>
      <c r="F103" t="s">
        <v>109</v>
      </c>
      <c r="G103" s="38"/>
    </row>
    <row r="104" spans="2:7" x14ac:dyDescent="0.25">
      <c r="B104" s="1" t="s">
        <v>84</v>
      </c>
      <c r="F104" t="s">
        <v>110</v>
      </c>
      <c r="G104" s="38"/>
    </row>
    <row r="105" spans="2:7" x14ac:dyDescent="0.25">
      <c r="B105" s="1" t="s">
        <v>85</v>
      </c>
      <c r="F105" t="s">
        <v>111</v>
      </c>
      <c r="G105" s="38"/>
    </row>
    <row r="106" spans="2:7" x14ac:dyDescent="0.25">
      <c r="B106" s="1" t="s">
        <v>86</v>
      </c>
      <c r="G106" s="38"/>
    </row>
    <row r="107" spans="2:7" x14ac:dyDescent="0.25">
      <c r="B107" s="1" t="s">
        <v>87</v>
      </c>
      <c r="F107" t="s">
        <v>112</v>
      </c>
      <c r="G107" s="38"/>
    </row>
    <row r="108" spans="2:7" x14ac:dyDescent="0.25">
      <c r="B108" s="1" t="s">
        <v>88</v>
      </c>
      <c r="F108" t="s">
        <v>113</v>
      </c>
      <c r="G108" s="38"/>
    </row>
    <row r="109" spans="2:7" x14ac:dyDescent="0.25">
      <c r="B109" s="1" t="s">
        <v>89</v>
      </c>
      <c r="F109" t="s">
        <v>114</v>
      </c>
      <c r="G109" s="38"/>
    </row>
    <row r="110" spans="2:7" x14ac:dyDescent="0.25">
      <c r="B110" s="1" t="s">
        <v>90</v>
      </c>
      <c r="G110" s="38"/>
    </row>
    <row r="111" spans="2:7" x14ac:dyDescent="0.25">
      <c r="B111" s="1" t="s">
        <v>87</v>
      </c>
      <c r="F111" t="s">
        <v>112</v>
      </c>
      <c r="G111" s="38"/>
    </row>
    <row r="112" spans="2:7" x14ac:dyDescent="0.25">
      <c r="B112" s="1" t="s">
        <v>88</v>
      </c>
      <c r="F112" t="s">
        <v>113</v>
      </c>
      <c r="G112" s="38"/>
    </row>
    <row r="113" spans="2:7" x14ac:dyDescent="0.25">
      <c r="B113" s="1" t="s">
        <v>89</v>
      </c>
      <c r="F113" t="s">
        <v>115</v>
      </c>
      <c r="G113" s="38"/>
    </row>
    <row r="114" spans="2:7" x14ac:dyDescent="0.25">
      <c r="B114" s="1" t="s">
        <v>91</v>
      </c>
      <c r="G114" s="38"/>
    </row>
    <row r="115" spans="2:7" x14ac:dyDescent="0.25">
      <c r="B115" s="1" t="s">
        <v>92</v>
      </c>
      <c r="F115" t="s">
        <v>116</v>
      </c>
      <c r="G115" s="38"/>
    </row>
    <row r="116" spans="2:7" x14ac:dyDescent="0.25">
      <c r="B116" s="1" t="s">
        <v>93</v>
      </c>
      <c r="F116" t="s">
        <v>117</v>
      </c>
      <c r="G116" s="38"/>
    </row>
    <row r="117" spans="2:7" x14ac:dyDescent="0.25">
      <c r="B117" s="1" t="s">
        <v>89</v>
      </c>
      <c r="F117" t="s">
        <v>118</v>
      </c>
      <c r="G117" s="38"/>
    </row>
    <row r="118" spans="2:7" x14ac:dyDescent="0.25">
      <c r="B118" s="1" t="s">
        <v>94</v>
      </c>
      <c r="G118" s="38"/>
    </row>
    <row r="119" spans="2:7" x14ac:dyDescent="0.25">
      <c r="B119" s="1" t="s">
        <v>92</v>
      </c>
      <c r="F119" t="s">
        <v>116</v>
      </c>
      <c r="G119" s="38"/>
    </row>
    <row r="120" spans="2:7" x14ac:dyDescent="0.25">
      <c r="B120" s="1" t="s">
        <v>93</v>
      </c>
      <c r="F120" t="s">
        <v>117</v>
      </c>
      <c r="G120" s="38"/>
    </row>
    <row r="121" spans="2:7" ht="15.75" thickBot="1" x14ac:dyDescent="0.3">
      <c r="B121" s="3" t="s">
        <v>89</v>
      </c>
      <c r="C121" s="4"/>
      <c r="D121" s="4"/>
      <c r="E121" s="4"/>
      <c r="F121" s="4" t="s">
        <v>119</v>
      </c>
      <c r="G121" s="39"/>
    </row>
    <row r="123" spans="2:7" x14ac:dyDescent="0.25">
      <c r="B123" t="s">
        <v>23</v>
      </c>
    </row>
  </sheetData>
  <dataConsolidate/>
  <mergeCells count="69">
    <mergeCell ref="G50:G68"/>
    <mergeCell ref="B51:C51"/>
    <mergeCell ref="B47:C47"/>
    <mergeCell ref="D47:F47"/>
    <mergeCell ref="B48:C48"/>
    <mergeCell ref="D48:F48"/>
    <mergeCell ref="B50:F50"/>
    <mergeCell ref="G36:G37"/>
    <mergeCell ref="B37:C37"/>
    <mergeCell ref="D37:F37"/>
    <mergeCell ref="D38:F38"/>
    <mergeCell ref="G38:G48"/>
    <mergeCell ref="D39:F39"/>
    <mergeCell ref="B40:B43"/>
    <mergeCell ref="D40:F40"/>
    <mergeCell ref="D41:F41"/>
    <mergeCell ref="D42:F42"/>
    <mergeCell ref="D43:F43"/>
    <mergeCell ref="B44:C44"/>
    <mergeCell ref="D44:F44"/>
    <mergeCell ref="D45:F45"/>
    <mergeCell ref="B80:F80"/>
    <mergeCell ref="E82:F82"/>
    <mergeCell ref="E83:F83"/>
    <mergeCell ref="B82:D82"/>
    <mergeCell ref="B73:C73"/>
    <mergeCell ref="B74:C74"/>
    <mergeCell ref="B83:D83"/>
    <mergeCell ref="B78:C78"/>
    <mergeCell ref="E81:F81"/>
    <mergeCell ref="B75:C75"/>
    <mergeCell ref="B76:C76"/>
    <mergeCell ref="B81:D81"/>
    <mergeCell ref="D10:F10"/>
    <mergeCell ref="D46:F46"/>
    <mergeCell ref="C1:F1"/>
    <mergeCell ref="B77:C77"/>
    <mergeCell ref="B46:C46"/>
    <mergeCell ref="G70:G78"/>
    <mergeCell ref="D4:F4"/>
    <mergeCell ref="D5:F5"/>
    <mergeCell ref="D6:F6"/>
    <mergeCell ref="D7:F7"/>
    <mergeCell ref="D8:F8"/>
    <mergeCell ref="B70:F70"/>
    <mergeCell ref="B71:C71"/>
    <mergeCell ref="B14:C14"/>
    <mergeCell ref="D14:F14"/>
    <mergeCell ref="G4:G14"/>
    <mergeCell ref="B45:C45"/>
    <mergeCell ref="G16:G34"/>
    <mergeCell ref="C35:F35"/>
    <mergeCell ref="B36:F36"/>
    <mergeCell ref="G80:G8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6:B9"/>
    <mergeCell ref="B17:C17"/>
  </mergeCells>
  <dataValidations count="24">
    <dataValidation type="list" allowBlank="1" showInputMessage="1" showErrorMessage="1" sqref="D4:F4 D38:F38" xr:uid="{00000000-0002-0000-0000-000000000000}">
      <formula1>"VF"</formula1>
    </dataValidation>
    <dataValidation type="list" allowBlank="1" showInputMessage="1" showErrorMessage="1" sqref="D5:F5 D39:F39" xr:uid="{00000000-0002-0000-0000-000001000000}">
      <formula1>"FRONT,REAR"</formula1>
    </dataValidation>
    <dataValidation type="list" errorStyle="warning" allowBlank="1" showInputMessage="1" showErrorMessage="1" sqref="D6:F6 D40:F40" xr:uid="{00000000-0002-0000-0000-000002000000}">
      <formula1>"FULL COLOR"</formula1>
    </dataValidation>
    <dataValidation type="list" errorStyle="warning" allowBlank="1" showInputMessage="1" showErrorMessage="1" sqref="D8:F8 D42:F42" xr:uid="{00000000-0002-0000-0000-000003000000}">
      <formula1>"16X16,20X20,25x25"</formula1>
    </dataValidation>
    <dataValidation errorStyle="warning" allowBlank="1" sqref="D9:F9 D43:F43" xr:uid="{00000000-0002-0000-0000-000004000000}"/>
    <dataValidation type="list" allowBlank="1" showInputMessage="1" showErrorMessage="1" sqref="D12:F12 D46:F46" xr:uid="{00000000-0002-0000-0000-000005000000}">
      <formula1>"FULL MATRIX"</formula1>
    </dataValidation>
    <dataValidation type="list" allowBlank="1" showInputMessage="1" showErrorMessage="1" sqref="D7:F7 D41:F41" xr:uid="{00000000-0002-0000-0000-000006000000}">
      <formula1>"ProLink5"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allowBlank="1" showInputMessage="1" showErrorMessage="1" sqref="B71:C71" xr:uid="{00000000-0002-0000-0000-000008000000}">
      <formula1>"DOOR SWITCH 2 (TC),'"</formula1>
    </dataValidation>
    <dataValidation type="list" allowBlank="1" showInputMessage="1" showErrorMessage="1" sqref="D24 D58" xr:uid="{00000000-0002-0000-0000-000009000000}">
      <formula1>"YES 1, NO"</formula1>
    </dataValidation>
    <dataValidation errorStyle="warning" allowBlank="1" showInputMessage="1" showErrorMessage="1" sqref="D30 D21:D23 F26:F27 D25:D26 D28 D64 D55:D57 F60:F61 D59:D60 D62" xr:uid="{00000000-0002-0000-0000-00000A000000}"/>
    <dataValidation type="list" allowBlank="1" showInputMessage="1" showErrorMessage="1" sqref="D72" xr:uid="{00000000-0002-0000-0000-00000B000000}">
      <formula1>"CONTROL EQUIPMENT,ENTIRE DISPLAY,N/A"</formula1>
    </dataValidation>
    <dataValidation type="list" errorStyle="warning" allowBlank="1" showInputMessage="1" showErrorMessage="1" sqref="C72" xr:uid="{00000000-0002-0000-0000-00000C000000}">
      <formula1>"ALPHA FXM SERIES,TRIPPLITE,'"</formula1>
    </dataValidation>
    <dataValidation type="list" allowBlank="1" showInputMessage="1" showErrorMessage="1" sqref="B72" xr:uid="{00000000-0002-0000-0000-00000D000000}">
      <formula1>"UPS,'"</formula1>
    </dataValidation>
    <dataValidation type="list" allowBlank="1" showInputMessage="1" showErrorMessage="1" sqref="B73" xr:uid="{00000000-0002-0000-0000-00000E000000}">
      <formula1>"MINI DC I/O 1,'"</formula1>
    </dataValidation>
    <dataValidation type="list" allowBlank="1" showInputMessage="1" showErrorMessage="1" sqref="B74:C74" xr:uid="{00000000-0002-0000-0000-00000F000000}">
      <formula1>"MINI DC I/O 2,'"</formula1>
    </dataValidation>
    <dataValidation type="list" allowBlank="1" showInputMessage="1" showErrorMessage="1" sqref="B75:C75" xr:uid="{00000000-0002-0000-0000-000010000000}">
      <formula1>"MINI DC I/O 3,'"</formula1>
    </dataValidation>
    <dataValidation type="list" allowBlank="1" showInputMessage="1" showErrorMessage="1" sqref="B76:C76" xr:uid="{00000000-0002-0000-0000-000011000000}">
      <formula1>"MINI DC I/O 4,'"</formula1>
    </dataValidation>
    <dataValidation type="list" allowBlank="1" showInputMessage="1" showErrorMessage="1" sqref="B77:C77" xr:uid="{00000000-0002-0000-0000-000012000000}">
      <formula1>"MINI DC I/O 5,'"</formula1>
    </dataValidation>
    <dataValidation type="list" allowBlank="1" showInputMessage="1" showErrorMessage="1" sqref="B78:C78" xr:uid="{00000000-0002-0000-0000-000013000000}">
      <formula1>"MINI DC I/O 6,'"</formula1>
    </dataValidation>
    <dataValidation type="list" errorStyle="warning" allowBlank="1" showInputMessage="1" showErrorMessage="1" sqref="D33 D67" xr:uid="{00000000-0002-0000-0000-000014000000}">
      <formula1>"YES 1,YES 2"</formula1>
    </dataValidation>
    <dataValidation type="list" errorStyle="warning" allowBlank="1" showInputMessage="1" showErrorMessage="1" sqref="D27 D61" xr:uid="{00000000-0002-0000-0000-000015000000}">
      <formula1>"LOW TEMP (LT), MEDIUM TEMP (MT), HIGH TEMP (HT)"</formula1>
    </dataValidation>
    <dataValidation type="list" errorStyle="warning" allowBlank="1" showInputMessage="1" showErrorMessage="1" sqref="D34 D68:D69" xr:uid="{00000000-0002-0000-0000-000016000000}">
      <formula1>"PS REDUNDANCY BOARD, ELTEK POWER ON GROUND"</formula1>
    </dataValidation>
    <dataValidation type="list" errorStyle="warning" allowBlank="1" showInputMessage="1" showErrorMessage="1" sqref="D14:F14 D48:F48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>BENT 23N
SCC #07</Notes1>
    <Model_x0020_Number xmlns="60f23eb2-5cd4-4b04-9c2e-17a4528dea34">VF-2360-128x160-20-RGB @2, VF-2360-128x352-20-RGB @1</Model_x0020_Number>
    <OrderProject_x0020_ID xmlns="60f23eb2-5cd4-4b04-9c2e-17a4528dea34">C28717</OrderProject_x0020_ID>
    <Rev xmlns="63c2c479-d606-4150-9495-4e4a0a1fffcf">00</Rev>
    <PartNum xmlns="63c2c479-d606-4150-9495-4e4a0a1fffcf" xsi:nil="true"/>
    <DocNumber xmlns="63c2c479-d606-4150-9495-4e4a0a1fffcf">DD4736944</DocNumber>
  </documentManagement>
</p:properties>
</file>

<file path=customXml/itemProps1.xml><?xml version="1.0" encoding="utf-8"?>
<ds:datastoreItem xmlns:ds="http://schemas.openxmlformats.org/officeDocument/2006/customXml" ds:itemID="{13F35B8B-4179-45A7-94B0-76E5A93E25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75286C-2386-4821-B43A-2F3F66966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A1CE68-8428-4EA5-9A6B-49E32A814C26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#07</dc:title>
  <dc:creator>Dan Muzzey</dc:creator>
  <cp:lastModifiedBy>Dallas Bridges</cp:lastModifiedBy>
  <cp:lastPrinted>2018-05-15T21:01:50Z</cp:lastPrinted>
  <dcterms:created xsi:type="dcterms:W3CDTF">2017-03-27T20:46:42Z</dcterms:created>
  <dcterms:modified xsi:type="dcterms:W3CDTF">2023-10-18T19:37:03Z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