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aktronics-my.sharepoint.com/personal/dallas_bridges_daktronics_com/Documents/~Contacts/PANYNJ/C28717 Delta LGA Roadway and Curbside DMS/Config sheets/new Config/"/>
    </mc:Choice>
  </mc:AlternateContent>
  <xr:revisionPtr revIDLastSave="11" documentId="8_{7BA2F21C-18E7-4206-963C-5D5EF7737FEB}" xr6:coauthVersionLast="47" xr6:coauthVersionMax="47" xr10:uidLastSave="{A6E7A061-6269-43E8-9C8F-008D7DC87965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3" i="1" l="1"/>
  <c r="F92" i="1"/>
  <c r="F91" i="1"/>
  <c r="F90" i="1"/>
  <c r="F89" i="1"/>
  <c r="F88" i="1"/>
  <c r="F87" i="1"/>
  <c r="F86" i="1"/>
  <c r="E86" i="1"/>
  <c r="D86" i="1"/>
  <c r="D59" i="1"/>
  <c r="D9" i="1" l="1"/>
  <c r="F37" i="1" l="1"/>
  <c r="F43" i="1"/>
  <c r="F42" i="1"/>
  <c r="F41" i="1"/>
  <c r="F40" i="1"/>
  <c r="F39" i="1"/>
  <c r="F38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G54" authorId="0" shapeId="0" xr:uid="{EE7945C7-A54A-4771-BEE2-47778D24142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63" authorId="0" shapeId="0" xr:uid="{A647F58F-3BEA-4468-B126-3FC6F22AD41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<sst xmlns="http://schemas.openxmlformats.org/spreadsheetml/2006/main" count="353" uniqueCount="154">
  <si>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</si>
  <si>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</si>
  <si>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</si>
  <si>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</si>
  <si>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</si>
  <si>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</si>
  <si>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</si>
  <si>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</si>
  <si>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</si>
  <si>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</si>
  <si>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</si>
  <si>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</si>
  <si>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</si>
  <si>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</si>
  <si>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</si>
  <si>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</si>
  <si>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</si>
  <si>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</si>
  <si>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</si>
  <si>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</si>
  <si>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YES</t>
  </si>
  <si>
    <t>--</t>
  </si>
  <si>
    <t>Reference Drawings</t>
  </si>
  <si>
    <t>Site Notes</t>
  </si>
  <si>
    <t>TRANSLATION TABLE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</si>
  <si>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</si>
  <si>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</si>
  <si>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</si>
  <si>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</si>
  <si>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</si>
  <si>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</si>
  <si>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</si>
  <si>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</si>
  <si>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</si>
  <si>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</si>
  <si>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</si>
  <si>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</si>
  <si>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</si>
  <si>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</si>
  <si>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</si>
  <si>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</si>
  <si>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</si>
  <si>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</si>
  <si>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</si>
  <si>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</si>
  <si>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</si>
  <si>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</si>
  <si>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</si>
  <si>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</si>
  <si>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</si>
  <si>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</si>
  <si>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</si>
  <si>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HAS BEACONS</t>
  </si>
  <si>
    <t>HAS SURGE SUPPRESSORS</t>
  </si>
  <si>
    <t>WIRING LAYOUT</t>
  </si>
  <si>
    <t>BAYS</t>
  </si>
  <si>
    <t>C28717 DELTA TERMINAL, LGA AIRPORT, Site Config, VF-2360-128X160-20-RGB</t>
  </si>
  <si>
    <t>16X16</t>
  </si>
  <si>
    <t>MEDIUM TEMP (MT)</t>
  </si>
  <si>
    <t>YES 2</t>
  </si>
  <si>
    <t>PS REDUNDANCY BOARD</t>
  </si>
  <si>
    <t>DOOR SWITCH 2 (TC)</t>
  </si>
  <si>
    <t>VFC 1
1, 2, &amp; 3</t>
  </si>
  <si>
    <t>VFC 2
1, 2, &amp; 3</t>
  </si>
  <si>
    <t>DD4688429</t>
  </si>
  <si>
    <t>C28717 DELTA TERMINAL, LGA AIRPORT, Site Config, VF-2360-64X128-20-RGB @3</t>
  </si>
  <si>
    <t>SYSTEM CONFIGURATION
VF-2360-64X128-20-RGB @3</t>
  </si>
  <si>
    <t>UPS</t>
  </si>
  <si>
    <t>ALPHA FXM SERIES</t>
  </si>
  <si>
    <t>CONTROL EQUIPMENT</t>
  </si>
  <si>
    <t>SERIAL</t>
  </si>
  <si>
    <t>SYSTEM BACKUP FILES</t>
  </si>
  <si>
    <t>ADVANCED PERIPHERAL SETUP</t>
  </si>
  <si>
    <t>DD4736170</t>
  </si>
  <si>
    <t>DD4737832</t>
  </si>
  <si>
    <t>VFC 1</t>
  </si>
  <si>
    <t>VF-2360-64x128 Drawings:</t>
  </si>
  <si>
    <t>Fiber Routing, PLR and AC Power Entrance, VF-23XX</t>
  </si>
  <si>
    <t>DWG-3612835</t>
  </si>
  <si>
    <t>SATA Routing, PLR and Power Entrance Locations</t>
  </si>
  <si>
    <t>DWG-3612838</t>
  </si>
  <si>
    <t>Schematic, Signal, CAN Network, VF-23XX</t>
  </si>
  <si>
    <t>DWG-3887885</t>
  </si>
  <si>
    <t>Schematic, PSRB, 4 High, 2 Full and 1 Partial Bay and Fan</t>
  </si>
  <si>
    <t>DWG-3912801</t>
  </si>
  <si>
    <t>Final Assembly Details, VF-23**</t>
  </si>
  <si>
    <t>DWG-4611891</t>
  </si>
  <si>
    <t>Shop Drawing, VF-23**-64x128-20-RGB, 4x8 Modules</t>
  </si>
  <si>
    <t>DWG-4613474</t>
  </si>
  <si>
    <t>Site Riser, 6 VF-2360 Signs, 1 TC, 120/240 VAC, Multi-Sign Control, SCC 4</t>
  </si>
  <si>
    <t>DWG-4639209</t>
  </si>
  <si>
    <t>Site Riser, 6 VF-2360 Signs, 1 TC, 120/240 VAC, Multi-Sign Control</t>
  </si>
  <si>
    <t>DWG-4639586</t>
  </si>
  <si>
    <t>Site Riser, 8 VF-2360 Signs, 1 TC, 120/240 VAC, Multi-Sign Control</t>
  </si>
  <si>
    <t>DWG-4640008</t>
  </si>
  <si>
    <t>Site Riser, 6 VF-2360 Signs, 1 TC, 120/240 VAC, Multi-Sign Control, SCC 5</t>
  </si>
  <si>
    <t>DWG-4640209</t>
  </si>
  <si>
    <t>Component Layout, Single Section, Front View, 4x8</t>
  </si>
  <si>
    <t>DWG-4688875</t>
  </si>
  <si>
    <t>Component Layout, Single Section, Rear View, 4x8</t>
  </si>
  <si>
    <t>DWG-4688896</t>
  </si>
  <si>
    <t>Schematic, Signal, I/O Board, 3 Fans, Door Detection</t>
  </si>
  <si>
    <t>DWG-4688948</t>
  </si>
  <si>
    <t>Borders, VF-23**, 4x8, Small Matrix</t>
  </si>
  <si>
    <t>DWG-4694386</t>
  </si>
  <si>
    <t>VF-2360-128x160-20-RGB Drawings:</t>
  </si>
  <si>
    <t>Schematic, PSRB, 4 High, 1 Partial Bay</t>
  </si>
  <si>
    <t>DWG-3912816</t>
  </si>
  <si>
    <t>Shop Drawing, VF-23**-128x160-20-RGB, 8x10 Modules</t>
  </si>
  <si>
    <t>DWG-4613477</t>
  </si>
  <si>
    <t>Site Riser, 6 VF-2360 Signs, 1 Traffic Cabinet, 120/240, Multi-Sign SCC06</t>
  </si>
  <si>
    <t>Site Riser, 6 VF-2360 Signs, 1 Traffic Cabinet, 120/240, Multi-Sign, SCC08</t>
  </si>
  <si>
    <t>Site Riser, 8 VF-2360 Signs, 1 Traffic Cabinet, 120/240, Multi-Sign SCC06</t>
  </si>
  <si>
    <t>Site Riser, 6 VF-2360 Signs, 1 Traffic Cabinet, 120/240, Multi-Sign SCC05</t>
  </si>
  <si>
    <t>Component Layout, Section 101, 4x10, Front and Rear</t>
  </si>
  <si>
    <t>DWG-4718733</t>
  </si>
  <si>
    <t>Schematic, I/O Board, 4 Fans, Door Detection, 2 Surge, Section 101</t>
  </si>
  <si>
    <t>DWG-4719079</t>
  </si>
  <si>
    <t>Component Layout, Section 201, 4x10, Front and Rear</t>
  </si>
  <si>
    <t>DWG-4720082</t>
  </si>
  <si>
    <t>Schematic, I/O Board, 4 Fans, Door Detection, Section 201</t>
  </si>
  <si>
    <t>DWG-4720086</t>
  </si>
  <si>
    <t>Borders, Sectional, VF-23**, 8x10, Curved</t>
  </si>
  <si>
    <t>DWG-4721381</t>
  </si>
  <si>
    <t>Site Riser, 3 VF-2360 Signs, 1 Traffic Cabinet, 120/240, 1:1, SCC07</t>
  </si>
  <si>
    <t>DWG-4721972</t>
  </si>
  <si>
    <t>Common TC Drawings:</t>
  </si>
  <si>
    <t>Signal Schematic, Traffic Cabinet, VFC, Door Open Detection, 4 Doors</t>
  </si>
  <si>
    <t>DWG-3057276</t>
  </si>
  <si>
    <t>Schematic, 332D Traffic Cabinet, Door Switch and Light, 4 Doors</t>
  </si>
  <si>
    <t>DWG-3160815</t>
  </si>
  <si>
    <t>Schematic, UPS, Battery Interconnect, 1 String, Outlet, Controller UPS</t>
  </si>
  <si>
    <t>DWG-4728325</t>
  </si>
  <si>
    <t>SCC04, SCC05 and SCC06 Traffic Cabinet Drawings:</t>
  </si>
  <si>
    <t>Shop Drawing, TC, 332D, Aluminum, Base, CUPS, 2 VFCs, 6 Pull-Out Drawers</t>
  </si>
  <si>
    <t>DWG-4641654</t>
  </si>
  <si>
    <t>Final Assembly, TC, 332D, Ground Mount, Aluminum, CUPS, 2 VFCs</t>
  </si>
  <si>
    <t>DWG-4721991</t>
  </si>
  <si>
    <t>Schematic, Traffic Cabinet, 120 VAC, 2 Fans, Controller UPS</t>
  </si>
  <si>
    <t>DWG-4728666</t>
  </si>
  <si>
    <t>SCC08 Traffic Cabinet Drawings:</t>
  </si>
  <si>
    <t>DWG-4728699</t>
  </si>
  <si>
    <t>SCC02 Traffic Cabinet Drawings:</t>
  </si>
  <si>
    <t>Shop Drawing, TC, 332D, Aluminum, Base, CUPS, 1 VFC, 6 Pull-Out Drawers</t>
  </si>
  <si>
    <t>DWG-4641668</t>
  </si>
  <si>
    <t>Final Assembly, TC, 332D, Ground Mount, Aluminum, CUPS, 1 VFC</t>
  </si>
  <si>
    <t>DWG-4722272</t>
  </si>
  <si>
    <t>DWG-4728254</t>
  </si>
  <si>
    <t>SCC07 Traffic Cabinet Drawings:</t>
  </si>
  <si>
    <t>DWG-4728256</t>
  </si>
  <si>
    <t>CUSTOM MESSAGE INSTALLER</t>
  </si>
  <si>
    <t>ER-4863163</t>
  </si>
  <si>
    <t>20X20</t>
  </si>
  <si>
    <t>SYSTEM CONFIGURATION
VF-2360-160X200-16-RGB @3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</si>
</sst>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9" xfId="0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0" xfId="0" applyAlignment="1">
      <alignment horizontal="left"/>
    </xf>
    <xf numFmtId="0" fontId="3" fillId="0" borderId="4" xfId="0" applyFont="1" applyBorder="1"/>
    <xf numFmtId="0" fontId="0" fillId="0" borderId="9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58"/>
  <sheetViews>
    <sheetView tabSelected="1" topLeftCell="A33" zoomScale="85" zoomScaleNormal="85" workbookViewId="0">
      <selection activeCell="D64" sqref="D64:F64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64</v>
      </c>
      <c r="D1" s="62" t="s">
        <v>65</v>
      </c>
      <c r="E1" s="62"/>
      <c r="F1" s="62"/>
      <c r="G1" t="s">
        <v>33</v>
      </c>
    </row>
    <row r="2" spans="2:7" ht="31.5" customHeight="1">
      <c r="B2" s="42" t="s">
        <v>66</v>
      </c>
      <c r="C2" s="43"/>
      <c r="D2" s="43"/>
      <c r="E2" s="43"/>
      <c r="F2" s="44"/>
      <c r="G2" s="53" t="s">
        <v>27</v>
      </c>
    </row>
    <row r="3" spans="2:7" ht="15.75" thickBot="1">
      <c r="B3" s="40" t="s">
        <v>0</v>
      </c>
      <c r="C3" s="41"/>
      <c r="D3" s="51" t="s">
        <v>1</v>
      </c>
      <c r="E3" s="41"/>
      <c r="F3" s="52"/>
      <c r="G3" s="54"/>
    </row>
    <row r="4" spans="2:7">
      <c r="B4" s="21" t="s">
        <v>2</v>
      </c>
      <c r="C4" s="20"/>
      <c r="D4" s="46" t="s">
        <v>29</v>
      </c>
      <c r="E4" s="46"/>
      <c r="F4" s="46"/>
      <c r="G4" s="59" t="s">
        <v>62</v>
      </c>
    </row>
    <row r="5" spans="2:7">
      <c r="B5" s="21" t="s">
        <v>3</v>
      </c>
      <c r="C5" s="20"/>
      <c r="D5" s="46" t="s">
        <v>19</v>
      </c>
      <c r="E5" s="46"/>
      <c r="F5" s="46"/>
      <c r="G5" s="38"/>
    </row>
    <row r="6" spans="2:7">
      <c r="B6" s="69" t="s">
        <v>4</v>
      </c>
      <c r="C6" s="20" t="s">
        <v>5</v>
      </c>
      <c r="D6" s="46" t="s">
        <v>34</v>
      </c>
      <c r="E6" s="46"/>
      <c r="F6" s="46"/>
      <c r="G6" s="38"/>
    </row>
    <row r="7" spans="2:7">
      <c r="B7" s="69"/>
      <c r="C7" s="20" t="s">
        <v>6</v>
      </c>
      <c r="D7" s="46" t="s">
        <v>35</v>
      </c>
      <c r="E7" s="46"/>
      <c r="F7" s="46"/>
      <c r="G7" s="38"/>
    </row>
    <row r="8" spans="2:7">
      <c r="B8" s="69"/>
      <c r="C8" s="20" t="s">
        <v>7</v>
      </c>
      <c r="D8" s="46" t="s">
        <v>57</v>
      </c>
      <c r="E8" s="46"/>
      <c r="F8" s="46"/>
      <c r="G8" s="38"/>
    </row>
    <row r="9" spans="2:7">
      <c r="B9" s="69"/>
      <c r="C9" s="20" t="s">
        <v>8</v>
      </c>
      <c r="D9" s="49">
        <f>IF(D8="16x16",20,IF(D8="20x20",16,IF(D8="25x25",13,"FALSE")))</f>
        <v>20</v>
      </c>
      <c r="E9" s="49"/>
      <c r="F9" s="49"/>
      <c r="G9" s="38"/>
    </row>
    <row r="10" spans="2:7">
      <c r="B10" s="45" t="s">
        <v>9</v>
      </c>
      <c r="C10" s="46"/>
      <c r="D10" s="49">
        <v>64</v>
      </c>
      <c r="E10" s="49"/>
      <c r="F10" s="49"/>
      <c r="G10" s="38"/>
    </row>
    <row r="11" spans="2:7">
      <c r="B11" s="45" t="s">
        <v>10</v>
      </c>
      <c r="C11" s="46"/>
      <c r="D11" s="49">
        <v>128</v>
      </c>
      <c r="E11" s="49"/>
      <c r="F11" s="49"/>
      <c r="G11" s="38"/>
    </row>
    <row r="12" spans="2:7">
      <c r="B12" s="45" t="s">
        <v>11</v>
      </c>
      <c r="C12" s="46"/>
      <c r="D12" s="46" t="s">
        <v>13</v>
      </c>
      <c r="E12" s="46"/>
      <c r="F12" s="46"/>
      <c r="G12" s="38"/>
    </row>
    <row r="13" spans="2:7" ht="15.75" thickBot="1">
      <c r="B13" s="47" t="s">
        <v>12</v>
      </c>
      <c r="C13" s="48"/>
      <c r="D13" s="50">
        <v>1</v>
      </c>
      <c r="E13" s="50"/>
      <c r="F13" s="50"/>
      <c r="G13" s="38"/>
    </row>
    <row r="14" spans="2:7" ht="15.75" thickBot="1">
      <c r="B14" s="47" t="s">
        <v>54</v>
      </c>
      <c r="C14" s="48"/>
      <c r="D14" s="50" t="s">
        <v>55</v>
      </c>
      <c r="E14" s="50"/>
      <c r="F14" s="50"/>
      <c r="G14" s="39"/>
    </row>
    <row r="15" spans="2:7" ht="15.75" thickBot="1"/>
    <row r="16" spans="2:7">
      <c r="B16" s="55" t="s">
        <v>14</v>
      </c>
      <c r="C16" s="43"/>
      <c r="D16" s="43"/>
      <c r="E16" s="43"/>
      <c r="F16" s="44"/>
      <c r="G16" s="56" t="s">
        <v>62</v>
      </c>
    </row>
    <row r="17" spans="2:7">
      <c r="B17" s="70" t="s">
        <v>0</v>
      </c>
      <c r="C17" s="71"/>
      <c r="D17" s="14" t="s">
        <v>1</v>
      </c>
      <c r="E17" s="14" t="s">
        <v>15</v>
      </c>
      <c r="F17" s="14" t="s">
        <v>16</v>
      </c>
      <c r="G17" s="57"/>
    </row>
    <row r="18" spans="2:7">
      <c r="B18" s="24" t="s">
        <v>46</v>
      </c>
      <c r="C18" s="23"/>
      <c r="D18" s="20" t="s">
        <v>36</v>
      </c>
      <c r="E18" s="20" t="s">
        <v>17</v>
      </c>
      <c r="F18" s="20" t="s">
        <v>18</v>
      </c>
      <c r="G18" s="57"/>
    </row>
    <row r="19" spans="2:7">
      <c r="B19" s="35" t="s">
        <v>47</v>
      </c>
      <c r="C19" s="36"/>
      <c r="D19" s="20" t="s">
        <v>4</v>
      </c>
      <c r="E19" s="20" t="s">
        <v>17</v>
      </c>
      <c r="F19" s="20" t="s">
        <v>18</v>
      </c>
      <c r="G19" s="57"/>
    </row>
    <row r="20" spans="2:7">
      <c r="B20" s="24" t="s">
        <v>48</v>
      </c>
      <c r="C20" s="23"/>
      <c r="D20" s="20" t="s">
        <v>32</v>
      </c>
      <c r="E20" s="20" t="s">
        <v>17</v>
      </c>
      <c r="F20" s="20" t="s">
        <v>18</v>
      </c>
      <c r="G20" s="57"/>
    </row>
    <row r="21" spans="2:7">
      <c r="B21" s="24" t="s">
        <v>49</v>
      </c>
      <c r="C21" s="23"/>
      <c r="D21" s="15" t="s">
        <v>32</v>
      </c>
      <c r="E21" s="15" t="s">
        <v>21</v>
      </c>
      <c r="F21" s="20" t="s">
        <v>18</v>
      </c>
      <c r="G21" s="57"/>
    </row>
    <row r="22" spans="2:7">
      <c r="B22" s="24" t="s">
        <v>37</v>
      </c>
      <c r="C22" s="23"/>
      <c r="D22" s="15" t="s">
        <v>20</v>
      </c>
      <c r="E22" s="15" t="s">
        <v>21</v>
      </c>
      <c r="F22" s="16" t="s">
        <v>21</v>
      </c>
      <c r="G22" s="57"/>
    </row>
    <row r="23" spans="2:7">
      <c r="B23" s="24" t="s">
        <v>38</v>
      </c>
      <c r="C23" s="23"/>
      <c r="D23" s="15" t="s">
        <v>32</v>
      </c>
      <c r="E23" s="15" t="s">
        <v>21</v>
      </c>
      <c r="F23" s="16" t="s">
        <v>21</v>
      </c>
      <c r="G23" s="57"/>
    </row>
    <row r="24" spans="2:7">
      <c r="B24" s="24" t="s">
        <v>50</v>
      </c>
      <c r="C24" s="23"/>
      <c r="D24" s="15" t="s">
        <v>32</v>
      </c>
      <c r="E24" s="15" t="s">
        <v>21</v>
      </c>
      <c r="F24" s="16"/>
      <c r="G24" s="57"/>
    </row>
    <row r="25" spans="2:7">
      <c r="B25" s="24" t="s">
        <v>39</v>
      </c>
      <c r="C25" s="23"/>
      <c r="D25" s="15" t="s">
        <v>32</v>
      </c>
      <c r="E25" s="15" t="s">
        <v>21</v>
      </c>
      <c r="F25" s="16" t="s">
        <v>21</v>
      </c>
      <c r="G25" s="57"/>
    </row>
    <row r="26" spans="2:7">
      <c r="B26" s="24" t="s">
        <v>40</v>
      </c>
      <c r="C26" s="23"/>
      <c r="D26" s="22" t="s">
        <v>20</v>
      </c>
      <c r="E26" s="15" t="s">
        <v>21</v>
      </c>
      <c r="F26" s="16" t="s">
        <v>21</v>
      </c>
      <c r="G26" s="57"/>
    </row>
    <row r="27" spans="2:7">
      <c r="B27" s="24" t="s">
        <v>41</v>
      </c>
      <c r="C27" s="23"/>
      <c r="D27" s="22" t="s">
        <v>58</v>
      </c>
      <c r="E27" s="15"/>
      <c r="F27" s="16"/>
      <c r="G27" s="57"/>
    </row>
    <row r="28" spans="2:7">
      <c r="B28" s="24" t="s">
        <v>42</v>
      </c>
      <c r="C28" s="23"/>
      <c r="D28" s="22" t="s">
        <v>32</v>
      </c>
      <c r="E28" s="15" t="s">
        <v>21</v>
      </c>
      <c r="F28" s="16" t="s">
        <v>21</v>
      </c>
      <c r="G28" s="57"/>
    </row>
    <row r="29" spans="2:7">
      <c r="B29" s="24" t="s">
        <v>43</v>
      </c>
      <c r="C29" s="23"/>
      <c r="D29" s="22" t="s">
        <v>32</v>
      </c>
      <c r="E29" s="15" t="s">
        <v>21</v>
      </c>
      <c r="F29" s="16" t="s">
        <v>21</v>
      </c>
      <c r="G29" s="57"/>
    </row>
    <row r="30" spans="2:7">
      <c r="B30" s="25" t="s">
        <v>31</v>
      </c>
      <c r="C30" s="26"/>
      <c r="D30" s="22" t="s">
        <v>32</v>
      </c>
      <c r="E30" s="15" t="s">
        <v>21</v>
      </c>
      <c r="F30" s="16" t="s">
        <v>21</v>
      </c>
      <c r="G30" s="57"/>
    </row>
    <row r="31" spans="2:7">
      <c r="B31" s="24" t="s">
        <v>44</v>
      </c>
      <c r="C31" s="23"/>
      <c r="D31" s="22" t="s">
        <v>20</v>
      </c>
      <c r="E31" s="15" t="s">
        <v>21</v>
      </c>
      <c r="F31" s="16" t="s">
        <v>21</v>
      </c>
      <c r="G31" s="57"/>
    </row>
    <row r="32" spans="2:7">
      <c r="B32" s="24" t="s">
        <v>52</v>
      </c>
      <c r="C32" s="23"/>
      <c r="D32" s="15" t="s">
        <v>32</v>
      </c>
      <c r="E32" s="15" t="s">
        <v>21</v>
      </c>
      <c r="F32" s="16" t="s">
        <v>21</v>
      </c>
      <c r="G32" s="57"/>
    </row>
    <row r="33" spans="2:7">
      <c r="B33" s="24" t="s">
        <v>53</v>
      </c>
      <c r="C33" s="32"/>
      <c r="D33" s="15" t="s">
        <v>51</v>
      </c>
      <c r="E33" s="29" t="s">
        <v>21</v>
      </c>
      <c r="F33" s="30" t="s">
        <v>21</v>
      </c>
      <c r="G33" s="57"/>
    </row>
    <row r="34" spans="2:7" ht="15.75" thickBot="1">
      <c r="B34" s="5" t="s">
        <v>45</v>
      </c>
      <c r="C34" s="28"/>
      <c r="D34" s="13" t="s">
        <v>60</v>
      </c>
      <c r="E34" s="27" t="s">
        <v>21</v>
      </c>
      <c r="F34" s="31" t="s">
        <v>21</v>
      </c>
      <c r="G34" s="58"/>
    </row>
    <row r="35" spans="2:7">
      <c r="B35" s="55" t="s">
        <v>72</v>
      </c>
      <c r="C35" s="43"/>
      <c r="D35" s="43"/>
      <c r="E35" s="43"/>
      <c r="F35" s="44"/>
      <c r="G35" s="59" t="s">
        <v>62</v>
      </c>
    </row>
    <row r="36" spans="2:7">
      <c r="B36" s="60" t="s">
        <v>61</v>
      </c>
      <c r="C36" s="61"/>
      <c r="D36" s="15">
        <f>IF(B36="DOOR SWITCH 2 (TC)",1,"N/A")</f>
        <v>1</v>
      </c>
      <c r="E36" s="15">
        <f>IF(B36="DOOR SWITCH 2 (TC)",1,"N/A")</f>
        <v>1</v>
      </c>
      <c r="F36" s="16" t="str">
        <f>IF(B36="DOOR SWITCH 2 (TC)","VIP 1","N/A")</f>
        <v>VIP 1</v>
      </c>
      <c r="G36" s="38"/>
    </row>
    <row r="37" spans="2:7">
      <c r="B37" s="18" t="s">
        <v>67</v>
      </c>
      <c r="C37" s="17" t="s">
        <v>68</v>
      </c>
      <c r="D37" s="15" t="s">
        <v>69</v>
      </c>
      <c r="E37" s="15" t="s">
        <v>70</v>
      </c>
      <c r="F37" s="16" t="str">
        <f>IF(B37="UPS","AUXILARY","N/A")</f>
        <v>AUXILARY</v>
      </c>
      <c r="G37" s="38"/>
    </row>
    <row r="38" spans="2:7">
      <c r="B38" s="68"/>
      <c r="C38" s="64"/>
      <c r="D38" s="15" t="s">
        <v>21</v>
      </c>
      <c r="E38" s="15" t="s">
        <v>21</v>
      </c>
      <c r="F38" s="16" t="str">
        <f>IF(B38="MINI DC I/O 1","ON DISPLAY INTERFACE","N/A")</f>
        <v>N/A</v>
      </c>
      <c r="G38" s="38"/>
    </row>
    <row r="39" spans="2:7">
      <c r="B39" s="68"/>
      <c r="C39" s="64"/>
      <c r="D39" s="15" t="s">
        <v>21</v>
      </c>
      <c r="E39" s="15" t="s">
        <v>21</v>
      </c>
      <c r="F39" s="16" t="str">
        <f>IF(B39="MINI DC I/O 2","ON DISPLAY INTERFACE","N/A")</f>
        <v>N/A</v>
      </c>
      <c r="G39" s="38"/>
    </row>
    <row r="40" spans="2:7">
      <c r="B40" s="68"/>
      <c r="C40" s="64"/>
      <c r="D40" s="15" t="s">
        <v>21</v>
      </c>
      <c r="E40" s="15" t="s">
        <v>21</v>
      </c>
      <c r="F40" s="16" t="str">
        <f>IF(B40="MINI DC I/O 3","ON DISPLAY INTERFACE","N/A")</f>
        <v>N/A</v>
      </c>
      <c r="G40" s="38"/>
    </row>
    <row r="41" spans="2:7">
      <c r="B41" s="68" t="s">
        <v>30</v>
      </c>
      <c r="C41" s="64"/>
      <c r="D41" s="15" t="s">
        <v>21</v>
      </c>
      <c r="E41" s="15" t="s">
        <v>21</v>
      </c>
      <c r="F41" s="16" t="str">
        <f>IF(B41="MINI DC I/O 4","ON DISPLAY INTERFACE","N/A")</f>
        <v>N/A</v>
      </c>
      <c r="G41" s="38"/>
    </row>
    <row r="42" spans="2:7">
      <c r="B42" s="68" t="s">
        <v>30</v>
      </c>
      <c r="C42" s="64"/>
      <c r="D42" s="15" t="s">
        <v>21</v>
      </c>
      <c r="E42" s="15" t="s">
        <v>21</v>
      </c>
      <c r="F42" s="16" t="str">
        <f>IF(B42="MINI DC I/O 5","ON DISPLAY INTERFACE","N/A")</f>
        <v>N/A</v>
      </c>
      <c r="G42" s="38"/>
    </row>
    <row r="43" spans="2:7" ht="15.75" thickBot="1">
      <c r="B43" s="72" t="s">
        <v>30</v>
      </c>
      <c r="C43" s="73"/>
      <c r="D43" s="13" t="s">
        <v>21</v>
      </c>
      <c r="E43" s="13" t="s">
        <v>21</v>
      </c>
      <c r="F43" s="19" t="str">
        <f>IF(B43="MINI DC I/O 6","ON DISPLAY INTERFACE","N/A")</f>
        <v>N/A</v>
      </c>
      <c r="G43" s="39"/>
    </row>
    <row r="44" spans="2:7" ht="15.75" thickBot="1">
      <c r="C44" s="12"/>
      <c r="D44" s="12"/>
      <c r="E44" s="11"/>
      <c r="F44" s="4"/>
      <c r="G44" s="8"/>
    </row>
    <row r="45" spans="2:7">
      <c r="B45" s="55" t="s">
        <v>25</v>
      </c>
      <c r="C45" s="43"/>
      <c r="D45" s="43"/>
      <c r="E45" s="43"/>
      <c r="F45" s="43"/>
      <c r="G45" s="37" t="s">
        <v>75</v>
      </c>
    </row>
    <row r="46" spans="2:7">
      <c r="B46" s="65" t="s">
        <v>71</v>
      </c>
      <c r="C46" s="66"/>
      <c r="D46" s="67"/>
      <c r="E46" s="63" t="s">
        <v>73</v>
      </c>
      <c r="F46" s="64"/>
      <c r="G46" s="38"/>
    </row>
    <row r="47" spans="2:7">
      <c r="B47" s="65" t="s">
        <v>24</v>
      </c>
      <c r="C47" s="66"/>
      <c r="D47" s="67"/>
      <c r="E47" s="63" t="s">
        <v>26</v>
      </c>
      <c r="F47" s="64"/>
      <c r="G47" s="38"/>
    </row>
    <row r="48" spans="2:7" ht="15.75" thickBot="1">
      <c r="B48" s="47" t="s">
        <v>150</v>
      </c>
      <c r="C48" s="48"/>
      <c r="D48" s="48"/>
      <c r="E48" s="50" t="s">
        <v>151</v>
      </c>
      <c r="F48" s="50"/>
      <c r="G48" s="39"/>
    </row>
    <row r="49" spans="2:7">
      <c r="C49" s="12"/>
      <c r="D49" s="12"/>
      <c r="E49" s="11"/>
      <c r="F49" s="4"/>
      <c r="G49" s="8"/>
    </row>
    <row r="50" spans="2:7">
      <c r="C50" s="12"/>
      <c r="D50" s="12"/>
      <c r="E50" s="11"/>
      <c r="F50" s="4"/>
      <c r="G50" s="8"/>
    </row>
    <row r="51" spans="2:7" ht="15.75" thickBot="1">
      <c r="B51" t="s">
        <v>64</v>
      </c>
      <c r="D51" s="62" t="s">
        <v>56</v>
      </c>
      <c r="E51" s="62"/>
      <c r="F51" s="62"/>
      <c r="G51" t="s">
        <v>33</v>
      </c>
    </row>
    <row r="52" spans="2:7" ht="30" customHeight="1">
      <c r="B52" s="42" t="s">
        <v>153</v>
      </c>
      <c r="C52" s="43"/>
      <c r="D52" s="43"/>
      <c r="E52" s="43"/>
      <c r="F52" s="44"/>
      <c r="G52" s="53" t="s">
        <v>27</v>
      </c>
    </row>
    <row r="53" spans="2:7" ht="15.75" thickBot="1">
      <c r="B53" s="40" t="s">
        <v>0</v>
      </c>
      <c r="C53" s="41"/>
      <c r="D53" s="51" t="s">
        <v>1</v>
      </c>
      <c r="E53" s="41"/>
      <c r="F53" s="52"/>
      <c r="G53" s="54"/>
    </row>
    <row r="54" spans="2:7">
      <c r="B54" s="21" t="s">
        <v>2</v>
      </c>
      <c r="C54" s="20"/>
      <c r="D54" s="46" t="s">
        <v>29</v>
      </c>
      <c r="E54" s="46"/>
      <c r="F54" s="46"/>
      <c r="G54" s="59" t="s">
        <v>63</v>
      </c>
    </row>
    <row r="55" spans="2:7">
      <c r="B55" s="21" t="s">
        <v>3</v>
      </c>
      <c r="C55" s="20"/>
      <c r="D55" s="46" t="s">
        <v>19</v>
      </c>
      <c r="E55" s="46"/>
      <c r="F55" s="46"/>
      <c r="G55" s="38"/>
    </row>
    <row r="56" spans="2:7">
      <c r="B56" s="69" t="s">
        <v>4</v>
      </c>
      <c r="C56" s="20" t="s">
        <v>5</v>
      </c>
      <c r="D56" s="46" t="s">
        <v>34</v>
      </c>
      <c r="E56" s="46"/>
      <c r="F56" s="46"/>
      <c r="G56" s="38"/>
    </row>
    <row r="57" spans="2:7">
      <c r="B57" s="69"/>
      <c r="C57" s="20" t="s">
        <v>6</v>
      </c>
      <c r="D57" s="46" t="s">
        <v>35</v>
      </c>
      <c r="E57" s="46"/>
      <c r="F57" s="46"/>
      <c r="G57" s="38"/>
    </row>
    <row r="58" spans="2:7">
      <c r="B58" s="69"/>
      <c r="C58" s="20" t="s">
        <v>7</v>
      </c>
      <c r="D58" s="46" t="s">
        <v>152</v>
      </c>
      <c r="E58" s="46"/>
      <c r="F58" s="46"/>
      <c r="G58" s="38"/>
    </row>
    <row r="59" spans="2:7">
      <c r="B59" s="69"/>
      <c r="C59" s="20" t="s">
        <v>8</v>
      </c>
      <c r="D59" s="49">
        <f>IF(D58="16x16",20,IF(D58="20x20",16,IF(D58="25x25",13,"FALSE")))</f>
        <v>16</v>
      </c>
      <c r="E59" s="49"/>
      <c r="F59" s="49"/>
      <c r="G59" s="38"/>
    </row>
    <row r="60" spans="2:7">
      <c r="B60" s="45" t="s">
        <v>9</v>
      </c>
      <c r="C60" s="46"/>
      <c r="D60" s="49">
        <v>160</v>
      </c>
      <c r="E60" s="49"/>
      <c r="F60" s="49"/>
      <c r="G60" s="38"/>
    </row>
    <row r="61" spans="2:7">
      <c r="B61" s="45" t="s">
        <v>10</v>
      </c>
      <c r="C61" s="46"/>
      <c r="D61" s="49">
        <v>200</v>
      </c>
      <c r="E61" s="49"/>
      <c r="F61" s="49"/>
      <c r="G61" s="38"/>
    </row>
    <row r="62" spans="2:7">
      <c r="B62" s="45" t="s">
        <v>11</v>
      </c>
      <c r="C62" s="46"/>
      <c r="D62" s="46" t="s">
        <v>13</v>
      </c>
      <c r="E62" s="46"/>
      <c r="F62" s="46"/>
      <c r="G62" s="38"/>
    </row>
    <row r="63" spans="2:7" ht="15.75" thickBot="1">
      <c r="B63" s="47" t="s">
        <v>12</v>
      </c>
      <c r="C63" s="48"/>
      <c r="D63" s="50">
        <v>2</v>
      </c>
      <c r="E63" s="50"/>
      <c r="F63" s="50"/>
      <c r="G63" s="38"/>
    </row>
    <row r="64" spans="2:7" ht="15.75" thickBot="1">
      <c r="B64" s="47" t="s">
        <v>54</v>
      </c>
      <c r="C64" s="48"/>
      <c r="D64" s="50" t="s">
        <v>55</v>
      </c>
      <c r="E64" s="50"/>
      <c r="F64" s="50"/>
      <c r="G64" s="39"/>
    </row>
    <row r="65" spans="2:7" ht="15.75" thickBot="1"/>
    <row r="66" spans="2:7">
      <c r="B66" s="74" t="s">
        <v>14</v>
      </c>
      <c r="C66" s="75"/>
      <c r="D66" s="75"/>
      <c r="E66" s="75"/>
      <c r="F66" s="76"/>
      <c r="G66" s="56" t="s">
        <v>63</v>
      </c>
    </row>
    <row r="67" spans="2:7">
      <c r="B67" s="70" t="s">
        <v>0</v>
      </c>
      <c r="C67" s="71"/>
      <c r="D67" s="14" t="s">
        <v>1</v>
      </c>
      <c r="E67" s="14" t="s">
        <v>15</v>
      </c>
      <c r="F67" s="14" t="s">
        <v>16</v>
      </c>
      <c r="G67" s="57"/>
    </row>
    <row r="68" spans="2:7">
      <c r="B68" s="24" t="s">
        <v>46</v>
      </c>
      <c r="C68" s="23"/>
      <c r="D68" s="20" t="s">
        <v>36</v>
      </c>
      <c r="E68" s="20" t="s">
        <v>17</v>
      </c>
      <c r="F68" s="20" t="s">
        <v>18</v>
      </c>
      <c r="G68" s="57"/>
    </row>
    <row r="69" spans="2:7">
      <c r="B69" s="35" t="s">
        <v>47</v>
      </c>
      <c r="C69" s="36"/>
      <c r="D69" s="20" t="s">
        <v>4</v>
      </c>
      <c r="E69" s="20" t="s">
        <v>17</v>
      </c>
      <c r="F69" s="20" t="s">
        <v>18</v>
      </c>
      <c r="G69" s="57"/>
    </row>
    <row r="70" spans="2:7">
      <c r="B70" s="24" t="s">
        <v>48</v>
      </c>
      <c r="C70" s="23"/>
      <c r="D70" s="20" t="s">
        <v>32</v>
      </c>
      <c r="E70" s="20" t="s">
        <v>17</v>
      </c>
      <c r="F70" s="20" t="s">
        <v>18</v>
      </c>
      <c r="G70" s="57"/>
    </row>
    <row r="71" spans="2:7">
      <c r="B71" s="24" t="s">
        <v>49</v>
      </c>
      <c r="C71" s="23"/>
      <c r="D71" s="15" t="s">
        <v>32</v>
      </c>
      <c r="E71" s="15" t="s">
        <v>21</v>
      </c>
      <c r="F71" s="20" t="s">
        <v>18</v>
      </c>
      <c r="G71" s="57"/>
    </row>
    <row r="72" spans="2:7">
      <c r="B72" s="24" t="s">
        <v>37</v>
      </c>
      <c r="C72" s="23"/>
      <c r="D72" s="15" t="s">
        <v>20</v>
      </c>
      <c r="E72" s="15" t="s">
        <v>21</v>
      </c>
      <c r="F72" s="16" t="s">
        <v>21</v>
      </c>
      <c r="G72" s="57"/>
    </row>
    <row r="73" spans="2:7">
      <c r="B73" s="24" t="s">
        <v>38</v>
      </c>
      <c r="C73" s="23"/>
      <c r="D73" s="15" t="s">
        <v>32</v>
      </c>
      <c r="E73" s="15" t="s">
        <v>21</v>
      </c>
      <c r="F73" s="16" t="s">
        <v>21</v>
      </c>
      <c r="G73" s="57"/>
    </row>
    <row r="74" spans="2:7">
      <c r="B74" s="24" t="s">
        <v>50</v>
      </c>
      <c r="C74" s="23"/>
      <c r="D74" s="15" t="s">
        <v>32</v>
      </c>
      <c r="E74" s="15" t="s">
        <v>21</v>
      </c>
      <c r="F74" s="16"/>
      <c r="G74" s="57"/>
    </row>
    <row r="75" spans="2:7">
      <c r="B75" s="24" t="s">
        <v>39</v>
      </c>
      <c r="C75" s="23"/>
      <c r="D75" s="15" t="s">
        <v>32</v>
      </c>
      <c r="E75" s="15" t="s">
        <v>21</v>
      </c>
      <c r="F75" s="16" t="s">
        <v>21</v>
      </c>
      <c r="G75" s="57"/>
    </row>
    <row r="76" spans="2:7">
      <c r="B76" s="24" t="s">
        <v>40</v>
      </c>
      <c r="C76" s="23"/>
      <c r="D76" s="22" t="s">
        <v>20</v>
      </c>
      <c r="E76" s="15" t="s">
        <v>21</v>
      </c>
      <c r="F76" s="16" t="s">
        <v>21</v>
      </c>
      <c r="G76" s="57"/>
    </row>
    <row r="77" spans="2:7">
      <c r="B77" s="24" t="s">
        <v>41</v>
      </c>
      <c r="C77" s="23"/>
      <c r="D77" s="22" t="s">
        <v>58</v>
      </c>
      <c r="E77" s="15"/>
      <c r="F77" s="16"/>
      <c r="G77" s="57"/>
    </row>
    <row r="78" spans="2:7">
      <c r="B78" s="24" t="s">
        <v>42</v>
      </c>
      <c r="C78" s="23"/>
      <c r="D78" s="22" t="s">
        <v>32</v>
      </c>
      <c r="E78" s="15" t="s">
        <v>21</v>
      </c>
      <c r="F78" s="16" t="s">
        <v>21</v>
      </c>
      <c r="G78" s="57"/>
    </row>
    <row r="79" spans="2:7">
      <c r="B79" s="24" t="s">
        <v>43</v>
      </c>
      <c r="C79" s="23"/>
      <c r="D79" s="22" t="s">
        <v>32</v>
      </c>
      <c r="E79" s="15" t="s">
        <v>21</v>
      </c>
      <c r="F79" s="16" t="s">
        <v>21</v>
      </c>
      <c r="G79" s="57"/>
    </row>
    <row r="80" spans="2:7">
      <c r="B80" s="25" t="s">
        <v>31</v>
      </c>
      <c r="C80" s="26"/>
      <c r="D80" s="22" t="s">
        <v>32</v>
      </c>
      <c r="E80" s="15" t="s">
        <v>21</v>
      </c>
      <c r="F80" s="16" t="s">
        <v>21</v>
      </c>
      <c r="G80" s="57"/>
    </row>
    <row r="81" spans="2:7">
      <c r="B81" s="24" t="s">
        <v>44</v>
      </c>
      <c r="C81" s="23"/>
      <c r="D81" s="22" t="s">
        <v>20</v>
      </c>
      <c r="E81" s="15" t="s">
        <v>21</v>
      </c>
      <c r="F81" s="16" t="s">
        <v>21</v>
      </c>
      <c r="G81" s="57"/>
    </row>
    <row r="82" spans="2:7">
      <c r="B82" s="24" t="s">
        <v>52</v>
      </c>
      <c r="C82" s="23"/>
      <c r="D82" s="15" t="s">
        <v>32</v>
      </c>
      <c r="E82" s="15" t="s">
        <v>21</v>
      </c>
      <c r="F82" s="16" t="s">
        <v>21</v>
      </c>
      <c r="G82" s="57"/>
    </row>
    <row r="83" spans="2:7">
      <c r="B83" s="24" t="s">
        <v>53</v>
      </c>
      <c r="C83" s="32"/>
      <c r="D83" s="15" t="s">
        <v>59</v>
      </c>
      <c r="E83" s="29" t="s">
        <v>21</v>
      </c>
      <c r="F83" s="30" t="s">
        <v>21</v>
      </c>
      <c r="G83" s="57"/>
    </row>
    <row r="84" spans="2:7" ht="15.75" thickBot="1">
      <c r="B84" s="5" t="s">
        <v>45</v>
      </c>
      <c r="C84" s="28"/>
      <c r="D84" s="13" t="s">
        <v>60</v>
      </c>
      <c r="E84" s="27" t="s">
        <v>21</v>
      </c>
      <c r="F84" s="31" t="s">
        <v>21</v>
      </c>
      <c r="G84" s="58"/>
    </row>
    <row r="85" spans="2:7">
      <c r="B85" s="74" t="s">
        <v>28</v>
      </c>
      <c r="C85" s="75"/>
      <c r="D85" s="75"/>
      <c r="E85" s="75"/>
      <c r="F85" s="76"/>
      <c r="G85" s="59" t="s">
        <v>63</v>
      </c>
    </row>
    <row r="86" spans="2:7">
      <c r="B86" s="60"/>
      <c r="C86" s="61"/>
      <c r="D86" s="15" t="str">
        <f>IF(B86="DOOR SWITCH 2 (TC)",1,"N/A")</f>
        <v>N/A</v>
      </c>
      <c r="E86" s="15" t="str">
        <f>IF(B86="DOOR SWITCH 2 (TC)",1,"N/A")</f>
        <v>N/A</v>
      </c>
      <c r="F86" s="16" t="str">
        <f>IF(B86="DOOR SWITCH 2 (TC)","VIP 1","N/A")</f>
        <v>N/A</v>
      </c>
      <c r="G86" s="38"/>
    </row>
    <row r="87" spans="2:7">
      <c r="B87" s="18"/>
      <c r="C87" s="17"/>
      <c r="D87" s="15" t="s">
        <v>26</v>
      </c>
      <c r="E87" s="15" t="s">
        <v>21</v>
      </c>
      <c r="F87" s="16" t="str">
        <f>IF(B87="UPS","AUXILARY","N/A")</f>
        <v>N/A</v>
      </c>
      <c r="G87" s="38"/>
    </row>
    <row r="88" spans="2:7">
      <c r="B88" s="68"/>
      <c r="C88" s="64"/>
      <c r="D88" s="15" t="s">
        <v>21</v>
      </c>
      <c r="E88" s="15" t="s">
        <v>21</v>
      </c>
      <c r="F88" s="16" t="str">
        <f>IF(B88="MINI DC I/O 1","ON DISPLAY INTERFACE","N/A")</f>
        <v>N/A</v>
      </c>
      <c r="G88" s="38"/>
    </row>
    <row r="89" spans="2:7">
      <c r="B89" s="68"/>
      <c r="C89" s="64"/>
      <c r="D89" s="15" t="s">
        <v>21</v>
      </c>
      <c r="E89" s="15" t="s">
        <v>21</v>
      </c>
      <c r="F89" s="16" t="str">
        <f>IF(B89="MINI DC I/O 2","ON DISPLAY INTERFACE","N/A")</f>
        <v>N/A</v>
      </c>
      <c r="G89" s="38"/>
    </row>
    <row r="90" spans="2:7">
      <c r="B90" s="68"/>
      <c r="C90" s="64"/>
      <c r="D90" s="15" t="s">
        <v>21</v>
      </c>
      <c r="E90" s="15" t="s">
        <v>21</v>
      </c>
      <c r="F90" s="16" t="str">
        <f>IF(B90="MINI DC I/O 3","ON DISPLAY INTERFACE","N/A")</f>
        <v>N/A</v>
      </c>
      <c r="G90" s="38"/>
    </row>
    <row r="91" spans="2:7">
      <c r="B91" s="68" t="s">
        <v>30</v>
      </c>
      <c r="C91" s="64"/>
      <c r="D91" s="15" t="s">
        <v>21</v>
      </c>
      <c r="E91" s="15" t="s">
        <v>21</v>
      </c>
      <c r="F91" s="16" t="str">
        <f>IF(B91="MINI DC I/O 4","ON DISPLAY INTERFACE","N/A")</f>
        <v>N/A</v>
      </c>
      <c r="G91" s="38"/>
    </row>
    <row r="92" spans="2:7">
      <c r="B92" s="68" t="s">
        <v>30</v>
      </c>
      <c r="C92" s="64"/>
      <c r="D92" s="15" t="s">
        <v>21</v>
      </c>
      <c r="E92" s="15" t="s">
        <v>21</v>
      </c>
      <c r="F92" s="16" t="str">
        <f>IF(B92="MINI DC I/O 5","ON DISPLAY INTERFACE","N/A")</f>
        <v>N/A</v>
      </c>
      <c r="G92" s="38"/>
    </row>
    <row r="93" spans="2:7" ht="15.75" thickBot="1">
      <c r="B93" s="72" t="s">
        <v>30</v>
      </c>
      <c r="C93" s="73"/>
      <c r="D93" s="13" t="s">
        <v>21</v>
      </c>
      <c r="E93" s="13" t="s">
        <v>21</v>
      </c>
      <c r="F93" s="19" t="str">
        <f>IF(B93="MINI DC I/O 6","ON DISPLAY INTERFACE","N/A")</f>
        <v>N/A</v>
      </c>
      <c r="G93" s="39"/>
    </row>
    <row r="94" spans="2:7" ht="15.75" thickBot="1">
      <c r="C94" s="12"/>
      <c r="D94" s="12"/>
      <c r="E94" s="11"/>
      <c r="F94" s="4"/>
      <c r="G94" s="8"/>
    </row>
    <row r="95" spans="2:7">
      <c r="B95" s="74" t="s">
        <v>25</v>
      </c>
      <c r="C95" s="75"/>
      <c r="D95" s="75"/>
      <c r="E95" s="75"/>
      <c r="F95" s="75"/>
      <c r="G95" s="77"/>
    </row>
    <row r="96" spans="2:7">
      <c r="B96" s="65" t="s">
        <v>71</v>
      </c>
      <c r="C96" s="66"/>
      <c r="D96" s="67"/>
      <c r="E96" s="33" t="s">
        <v>74</v>
      </c>
      <c r="F96" s="8"/>
      <c r="G96" s="78"/>
    </row>
    <row r="97" spans="2:7">
      <c r="B97" s="65" t="s">
        <v>24</v>
      </c>
      <c r="C97" s="66"/>
      <c r="D97" s="67"/>
      <c r="E97" s="63" t="s">
        <v>26</v>
      </c>
      <c r="F97" s="64"/>
      <c r="G97" s="78"/>
    </row>
    <row r="98" spans="2:7" ht="15.75" thickBot="1">
      <c r="B98" s="47" t="s">
        <v>150</v>
      </c>
      <c r="C98" s="48"/>
      <c r="D98" s="48"/>
      <c r="E98" s="50" t="s">
        <v>151</v>
      </c>
      <c r="F98" s="50"/>
      <c r="G98" s="79"/>
    </row>
    <row r="99" spans="2:7">
      <c r="C99" s="12"/>
      <c r="D99" s="12"/>
      <c r="E99" s="11"/>
      <c r="F99" s="4"/>
      <c r="G99" s="8"/>
    </row>
    <row r="100" spans="2:7" ht="15.75" thickBot="1"/>
    <row r="101" spans="2:7">
      <c r="B101" s="9" t="s">
        <v>22</v>
      </c>
      <c r="C101" s="10"/>
      <c r="D101" s="10"/>
      <c r="E101" s="10"/>
      <c r="F101" s="10"/>
      <c r="G101" s="1"/>
    </row>
    <row r="102" spans="2:7">
      <c r="B102" s="34" t="s">
        <v>76</v>
      </c>
      <c r="G102" s="2"/>
    </row>
    <row r="103" spans="2:7">
      <c r="B103" s="3" t="s">
        <v>77</v>
      </c>
      <c r="F103" t="s">
        <v>78</v>
      </c>
      <c r="G103" s="2"/>
    </row>
    <row r="104" spans="2:7">
      <c r="B104" s="3" t="s">
        <v>79</v>
      </c>
      <c r="F104" t="s">
        <v>80</v>
      </c>
      <c r="G104" s="2"/>
    </row>
    <row r="105" spans="2:7">
      <c r="B105" s="3" t="s">
        <v>81</v>
      </c>
      <c r="F105" t="s">
        <v>82</v>
      </c>
      <c r="G105" s="2"/>
    </row>
    <row r="106" spans="2:7">
      <c r="B106" s="3" t="s">
        <v>83</v>
      </c>
      <c r="F106" t="s">
        <v>84</v>
      </c>
      <c r="G106" s="2"/>
    </row>
    <row r="107" spans="2:7">
      <c r="B107" s="3" t="s">
        <v>85</v>
      </c>
      <c r="F107" t="s">
        <v>86</v>
      </c>
      <c r="G107" s="2"/>
    </row>
    <row r="108" spans="2:7">
      <c r="B108" s="3" t="s">
        <v>87</v>
      </c>
      <c r="F108" t="s">
        <v>88</v>
      </c>
      <c r="G108" s="2"/>
    </row>
    <row r="109" spans="2:7">
      <c r="B109" s="3" t="s">
        <v>89</v>
      </c>
      <c r="F109" t="s">
        <v>90</v>
      </c>
      <c r="G109" s="2"/>
    </row>
    <row r="110" spans="2:7">
      <c r="B110" s="3" t="s">
        <v>91</v>
      </c>
      <c r="F110" t="s">
        <v>92</v>
      </c>
      <c r="G110" s="2"/>
    </row>
    <row r="111" spans="2:7">
      <c r="B111" s="3" t="s">
        <v>93</v>
      </c>
      <c r="F111" t="s">
        <v>94</v>
      </c>
      <c r="G111" s="2"/>
    </row>
    <row r="112" spans="2:7">
      <c r="B112" s="3" t="s">
        <v>95</v>
      </c>
      <c r="F112" t="s">
        <v>96</v>
      </c>
      <c r="G112" s="2"/>
    </row>
    <row r="113" spans="2:7">
      <c r="B113" s="3" t="s">
        <v>97</v>
      </c>
      <c r="F113" t="s">
        <v>98</v>
      </c>
      <c r="G113" s="2"/>
    </row>
    <row r="114" spans="2:7">
      <c r="B114" s="3" t="s">
        <v>99</v>
      </c>
      <c r="F114" t="s">
        <v>100</v>
      </c>
      <c r="G114" s="2"/>
    </row>
    <row r="115" spans="2:7">
      <c r="B115" s="3" t="s">
        <v>101</v>
      </c>
      <c r="F115" t="s">
        <v>102</v>
      </c>
      <c r="G115" s="2"/>
    </row>
    <row r="116" spans="2:7">
      <c r="B116" s="3" t="s">
        <v>103</v>
      </c>
      <c r="F116" t="s">
        <v>104</v>
      </c>
      <c r="G116" s="2"/>
    </row>
    <row r="117" spans="2:7">
      <c r="B117" s="34" t="s">
        <v>105</v>
      </c>
      <c r="G117" s="2"/>
    </row>
    <row r="118" spans="2:7">
      <c r="B118" s="3" t="s">
        <v>77</v>
      </c>
      <c r="F118" t="s">
        <v>78</v>
      </c>
      <c r="G118" s="2"/>
    </row>
    <row r="119" spans="2:7">
      <c r="B119" s="3" t="s">
        <v>79</v>
      </c>
      <c r="F119" t="s">
        <v>80</v>
      </c>
      <c r="G119" s="2"/>
    </row>
    <row r="120" spans="2:7">
      <c r="B120" s="3" t="s">
        <v>81</v>
      </c>
      <c r="F120" t="s">
        <v>82</v>
      </c>
      <c r="G120" s="2"/>
    </row>
    <row r="121" spans="2:7">
      <c r="B121" s="3" t="s">
        <v>83</v>
      </c>
      <c r="F121" t="s">
        <v>84</v>
      </c>
      <c r="G121" s="2"/>
    </row>
    <row r="122" spans="2:7">
      <c r="B122" s="3" t="s">
        <v>106</v>
      </c>
      <c r="F122" t="s">
        <v>107</v>
      </c>
      <c r="G122" s="2"/>
    </row>
    <row r="123" spans="2:7">
      <c r="B123" s="3" t="s">
        <v>85</v>
      </c>
      <c r="F123" t="s">
        <v>86</v>
      </c>
      <c r="G123" s="2"/>
    </row>
    <row r="124" spans="2:7">
      <c r="B124" s="3" t="s">
        <v>108</v>
      </c>
      <c r="F124" t="s">
        <v>109</v>
      </c>
      <c r="G124" s="2"/>
    </row>
    <row r="125" spans="2:7">
      <c r="B125" s="3" t="s">
        <v>110</v>
      </c>
      <c r="F125" t="s">
        <v>90</v>
      </c>
      <c r="G125" s="2"/>
    </row>
    <row r="126" spans="2:7">
      <c r="B126" s="3" t="s">
        <v>111</v>
      </c>
      <c r="F126" t="s">
        <v>92</v>
      </c>
      <c r="G126" s="2"/>
    </row>
    <row r="127" spans="2:7">
      <c r="B127" s="3" t="s">
        <v>112</v>
      </c>
      <c r="F127" t="s">
        <v>94</v>
      </c>
      <c r="G127" s="2"/>
    </row>
    <row r="128" spans="2:7">
      <c r="B128" s="3" t="s">
        <v>113</v>
      </c>
      <c r="F128" t="s">
        <v>90</v>
      </c>
      <c r="G128" s="2"/>
    </row>
    <row r="129" spans="2:7">
      <c r="B129" s="3" t="s">
        <v>114</v>
      </c>
      <c r="F129" t="s">
        <v>115</v>
      </c>
      <c r="G129" s="2"/>
    </row>
    <row r="130" spans="2:7">
      <c r="B130" s="3" t="s">
        <v>116</v>
      </c>
      <c r="F130" t="s">
        <v>117</v>
      </c>
      <c r="G130" s="2"/>
    </row>
    <row r="131" spans="2:7">
      <c r="B131" s="3" t="s">
        <v>118</v>
      </c>
      <c r="F131" t="s">
        <v>119</v>
      </c>
      <c r="G131" s="2"/>
    </row>
    <row r="132" spans="2:7">
      <c r="B132" s="3" t="s">
        <v>120</v>
      </c>
      <c r="F132" t="s">
        <v>121</v>
      </c>
      <c r="G132" s="2"/>
    </row>
    <row r="133" spans="2:7">
      <c r="B133" s="3" t="s">
        <v>122</v>
      </c>
      <c r="F133" t="s">
        <v>123</v>
      </c>
      <c r="G133" s="2"/>
    </row>
    <row r="134" spans="2:7">
      <c r="B134" s="3" t="s">
        <v>124</v>
      </c>
      <c r="F134" t="s">
        <v>125</v>
      </c>
      <c r="G134" s="2"/>
    </row>
    <row r="135" spans="2:7">
      <c r="B135" s="34" t="s">
        <v>126</v>
      </c>
      <c r="G135" s="2"/>
    </row>
    <row r="136" spans="2:7">
      <c r="B136" s="3" t="s">
        <v>127</v>
      </c>
      <c r="F136" t="s">
        <v>128</v>
      </c>
      <c r="G136" s="2"/>
    </row>
    <row r="137" spans="2:7">
      <c r="B137" s="3" t="s">
        <v>129</v>
      </c>
      <c r="F137" t="s">
        <v>130</v>
      </c>
      <c r="G137" s="2"/>
    </row>
    <row r="138" spans="2:7">
      <c r="B138" s="3" t="s">
        <v>131</v>
      </c>
      <c r="F138" t="s">
        <v>132</v>
      </c>
      <c r="G138" s="2"/>
    </row>
    <row r="139" spans="2:7">
      <c r="B139" s="3" t="s">
        <v>133</v>
      </c>
      <c r="G139" s="2"/>
    </row>
    <row r="140" spans="2:7">
      <c r="B140" s="3" t="s">
        <v>134</v>
      </c>
      <c r="F140" t="s">
        <v>135</v>
      </c>
      <c r="G140" s="2"/>
    </row>
    <row r="141" spans="2:7">
      <c r="B141" s="3" t="s">
        <v>136</v>
      </c>
      <c r="F141" t="s">
        <v>137</v>
      </c>
      <c r="G141" s="2"/>
    </row>
    <row r="142" spans="2:7">
      <c r="B142" s="3" t="s">
        <v>138</v>
      </c>
      <c r="F142" t="s">
        <v>139</v>
      </c>
      <c r="G142" s="2"/>
    </row>
    <row r="143" spans="2:7">
      <c r="B143" s="3" t="s">
        <v>140</v>
      </c>
      <c r="G143" s="2"/>
    </row>
    <row r="144" spans="2:7">
      <c r="B144" s="3" t="s">
        <v>134</v>
      </c>
      <c r="F144" t="s">
        <v>135</v>
      </c>
      <c r="G144" s="2"/>
    </row>
    <row r="145" spans="2:7">
      <c r="B145" s="3" t="s">
        <v>136</v>
      </c>
      <c r="F145" t="s">
        <v>137</v>
      </c>
      <c r="G145" s="2"/>
    </row>
    <row r="146" spans="2:7">
      <c r="B146" s="3" t="s">
        <v>138</v>
      </c>
      <c r="F146" t="s">
        <v>141</v>
      </c>
      <c r="G146" s="2"/>
    </row>
    <row r="147" spans="2:7">
      <c r="B147" s="3" t="s">
        <v>142</v>
      </c>
      <c r="G147" s="2"/>
    </row>
    <row r="148" spans="2:7">
      <c r="B148" s="3" t="s">
        <v>143</v>
      </c>
      <c r="F148" t="s">
        <v>144</v>
      </c>
      <c r="G148" s="2"/>
    </row>
    <row r="149" spans="2:7">
      <c r="B149" s="3" t="s">
        <v>145</v>
      </c>
      <c r="F149" t="s">
        <v>146</v>
      </c>
      <c r="G149" s="2"/>
    </row>
    <row r="150" spans="2:7">
      <c r="B150" s="3" t="s">
        <v>138</v>
      </c>
      <c r="F150" t="s">
        <v>147</v>
      </c>
      <c r="G150" s="2"/>
    </row>
    <row r="151" spans="2:7">
      <c r="B151" s="3" t="s">
        <v>148</v>
      </c>
      <c r="G151" s="2"/>
    </row>
    <row r="152" spans="2:7">
      <c r="B152" s="3" t="s">
        <v>143</v>
      </c>
      <c r="F152" t="s">
        <v>144</v>
      </c>
      <c r="G152" s="2"/>
    </row>
    <row r="153" spans="2:7">
      <c r="B153" s="3" t="s">
        <v>145</v>
      </c>
      <c r="F153" t="s">
        <v>146</v>
      </c>
      <c r="G153" s="2"/>
    </row>
    <row r="154" spans="2:7">
      <c r="B154" s="3" t="s">
        <v>138</v>
      </c>
      <c r="F154" t="s">
        <v>149</v>
      </c>
      <c r="G154" s="2"/>
    </row>
    <row r="155" spans="2:7" ht="15.75" thickBot="1">
      <c r="B155" s="5"/>
      <c r="C155" s="6"/>
      <c r="D155" s="6"/>
      <c r="E155" s="6"/>
      <c r="F155" s="6"/>
      <c r="G155" s="7"/>
    </row>
    <row r="158" spans="2:7">
      <c r="B158" t="s">
        <v>23</v>
      </c>
    </row>
  </sheetData>
  <dataConsolidate/>
  <mergeCells count="85">
    <mergeCell ref="B85:F85"/>
    <mergeCell ref="G85:G93"/>
    <mergeCell ref="B86:C86"/>
    <mergeCell ref="B88:C88"/>
    <mergeCell ref="B89:C89"/>
    <mergeCell ref="B90:C90"/>
    <mergeCell ref="B91:C91"/>
    <mergeCell ref="B92:C92"/>
    <mergeCell ref="B93:C93"/>
    <mergeCell ref="B95:F95"/>
    <mergeCell ref="G95:G98"/>
    <mergeCell ref="B97:D97"/>
    <mergeCell ref="E97:F97"/>
    <mergeCell ref="B98:D98"/>
    <mergeCell ref="E98:F98"/>
    <mergeCell ref="B96:D96"/>
    <mergeCell ref="B64:C64"/>
    <mergeCell ref="D64:F64"/>
    <mergeCell ref="B66:F66"/>
    <mergeCell ref="G66:G84"/>
    <mergeCell ref="B67:C67"/>
    <mergeCell ref="D54:F54"/>
    <mergeCell ref="G54:G64"/>
    <mergeCell ref="D55:F55"/>
    <mergeCell ref="B56:B59"/>
    <mergeCell ref="D56:F56"/>
    <mergeCell ref="D57:F57"/>
    <mergeCell ref="D58:F58"/>
    <mergeCell ref="D59:F59"/>
    <mergeCell ref="B60:C60"/>
    <mergeCell ref="D60:F60"/>
    <mergeCell ref="B61:C61"/>
    <mergeCell ref="D61:F61"/>
    <mergeCell ref="B62:C62"/>
    <mergeCell ref="D62:F62"/>
    <mergeCell ref="B63:C63"/>
    <mergeCell ref="D63:F63"/>
    <mergeCell ref="D51:F51"/>
    <mergeCell ref="B52:F52"/>
    <mergeCell ref="G52:G53"/>
    <mergeCell ref="B53:C53"/>
    <mergeCell ref="D53:F53"/>
    <mergeCell ref="D1:F1"/>
    <mergeCell ref="B45:F45"/>
    <mergeCell ref="E47:F47"/>
    <mergeCell ref="E48:F48"/>
    <mergeCell ref="B47:D47"/>
    <mergeCell ref="B38:C38"/>
    <mergeCell ref="B39:C39"/>
    <mergeCell ref="B48:D48"/>
    <mergeCell ref="B6:B9"/>
    <mergeCell ref="B17:C17"/>
    <mergeCell ref="B40:C40"/>
    <mergeCell ref="B41:C41"/>
    <mergeCell ref="B42:C42"/>
    <mergeCell ref="B43:C43"/>
    <mergeCell ref="E46:F46"/>
    <mergeCell ref="B46:D46"/>
    <mergeCell ref="G35:G43"/>
    <mergeCell ref="D4:F4"/>
    <mergeCell ref="D5:F5"/>
    <mergeCell ref="D6:F6"/>
    <mergeCell ref="D7:F7"/>
    <mergeCell ref="D8:F8"/>
    <mergeCell ref="B35:F35"/>
    <mergeCell ref="B36:C36"/>
    <mergeCell ref="B14:C14"/>
    <mergeCell ref="D14:F14"/>
    <mergeCell ref="G4:G14"/>
    <mergeCell ref="G45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4"/>
  </mergeCells>
  <dataValidations count="24">
    <dataValidation type="list" allowBlank="1" showInputMessage="1" showErrorMessage="1" sqref="D4:F4 D54:F54" xr:uid="{00000000-0002-0000-0000-000000000000}">
      <formula1>"VF"</formula1>
    </dataValidation>
    <dataValidation type="list" allowBlank="1" showInputMessage="1" showErrorMessage="1" sqref="D5:F5 D55:F55" xr:uid="{00000000-0002-0000-0000-000001000000}">
      <formula1>"FRONT,REAR"</formula1>
    </dataValidation>
    <dataValidation type="list" errorStyle="warning" allowBlank="1" showInputMessage="1" showErrorMessage="1" sqref="D6:F6 D56:F56" xr:uid="{00000000-0002-0000-0000-000002000000}">
      <formula1>"FULL COLOR"</formula1>
    </dataValidation>
    <dataValidation type="list" errorStyle="warning" allowBlank="1" showInputMessage="1" showErrorMessage="1" sqref="D8:F8 D58:F58" xr:uid="{00000000-0002-0000-0000-000003000000}">
      <formula1>"16X16,20X20,25x25"</formula1>
    </dataValidation>
    <dataValidation errorStyle="warning" allowBlank="1" sqref="D9:F9 D59:F59" xr:uid="{00000000-0002-0000-0000-000004000000}"/>
    <dataValidation type="list" allowBlank="1" showInputMessage="1" showErrorMessage="1" sqref="D12:F12 D62:F62" xr:uid="{00000000-0002-0000-0000-000005000000}">
      <formula1>"FULL MATRIX"</formula1>
    </dataValidation>
    <dataValidation type="list" allowBlank="1" showInputMessage="1" showErrorMessage="1" sqref="D7:F7 D57:F57" xr:uid="{00000000-0002-0000-0000-000006000000}">
      <formula1>"ProLink5"</formula1>
    </dataValidation>
    <dataValidation type="list" allowBlank="1" showInputMessage="1" showErrorMessage="1" sqref="O35 O85" xr:uid="{00000000-0002-0000-0000-000007000000}">
      <formula1>"DOOR SWITCH 2 (TC), "</formula1>
    </dataValidation>
    <dataValidation type="list" allowBlank="1" showInputMessage="1" showErrorMessage="1" sqref="B36:C36 B86:C86" xr:uid="{00000000-0002-0000-0000-000008000000}">
      <formula1>"DOOR SWITCH 2 (TC),'"</formula1>
    </dataValidation>
    <dataValidation type="list" allowBlank="1" showInputMessage="1" showErrorMessage="1" sqref="D24 D74" xr:uid="{00000000-0002-0000-0000-000009000000}">
      <formula1>"YES 1, NO"</formula1>
    </dataValidation>
    <dataValidation errorStyle="warning" allowBlank="1" showInputMessage="1" showErrorMessage="1" sqref="D30 D21:D23 F26:F27 D25:D26 D28 D80 D71:D73 F76:F77 D75:D76 D78" xr:uid="{00000000-0002-0000-0000-00000A000000}"/>
    <dataValidation type="list" allowBlank="1" showInputMessage="1" showErrorMessage="1" sqref="D37 D87" xr:uid="{00000000-0002-0000-0000-00000B000000}">
      <formula1>"CONTROL EQUIPMENT,ENTIRE DISPLAY,N/A"</formula1>
    </dataValidation>
    <dataValidation type="list" errorStyle="warning" allowBlank="1" showInputMessage="1" showErrorMessage="1" sqref="C37 C87" xr:uid="{00000000-0002-0000-0000-00000C000000}">
      <formula1>"ALPHA FXM SERIES,TRIPPLITE,'"</formula1>
    </dataValidation>
    <dataValidation type="list" allowBlank="1" showInputMessage="1" showErrorMessage="1" sqref="B37 B87" xr:uid="{00000000-0002-0000-0000-00000D000000}">
      <formula1>"UPS,'"</formula1>
    </dataValidation>
    <dataValidation type="list" allowBlank="1" showInputMessage="1" showErrorMessage="1" sqref="B38 B88" xr:uid="{00000000-0002-0000-0000-00000E000000}">
      <formula1>"MINI DC I/O 1,'"</formula1>
    </dataValidation>
    <dataValidation type="list" allowBlank="1" showInputMessage="1" showErrorMessage="1" sqref="B39:C39 B89:C89" xr:uid="{00000000-0002-0000-0000-00000F000000}">
      <formula1>"MINI DC I/O 2,'"</formula1>
    </dataValidation>
    <dataValidation type="list" allowBlank="1" showInputMessage="1" showErrorMessage="1" sqref="B40:C40 B90:C90" xr:uid="{00000000-0002-0000-0000-000010000000}">
      <formula1>"MINI DC I/O 3,'"</formula1>
    </dataValidation>
    <dataValidation type="list" allowBlank="1" showInputMessage="1" showErrorMessage="1" sqref="B41:C41 B91:C91" xr:uid="{00000000-0002-0000-0000-000011000000}">
      <formula1>"MINI DC I/O 4,'"</formula1>
    </dataValidation>
    <dataValidation type="list" allowBlank="1" showInputMessage="1" showErrorMessage="1" sqref="B42:C42 B92:C92" xr:uid="{00000000-0002-0000-0000-000012000000}">
      <formula1>"MINI DC I/O 5,'"</formula1>
    </dataValidation>
    <dataValidation type="list" allowBlank="1" showInputMessage="1" showErrorMessage="1" sqref="B43:C43 B93:C93" xr:uid="{00000000-0002-0000-0000-000013000000}">
      <formula1>"MINI DC I/O 6,'"</formula1>
    </dataValidation>
    <dataValidation type="list" errorStyle="warning" allowBlank="1" showInputMessage="1" showErrorMessage="1" sqref="D33 D83" xr:uid="{00000000-0002-0000-0000-000014000000}">
      <formula1>"YES 1,YES 2"</formula1>
    </dataValidation>
    <dataValidation type="list" errorStyle="warning" allowBlank="1" showInputMessage="1" showErrorMessage="1" sqref="D27 D77" xr:uid="{00000000-0002-0000-0000-000015000000}">
      <formula1>"LOW TEMP (LT), MEDIUM TEMP (MT), HIGH TEMP (HT)"</formula1>
    </dataValidation>
    <dataValidation type="list" errorStyle="warning" allowBlank="1" showInputMessage="1" showErrorMessage="1" sqref="D34 D84" xr:uid="{00000000-0002-0000-0000-000016000000}">
      <formula1>"PS REDUNDANCY BOARD, ELTEK POWER ON GROUND"</formula1>
    </dataValidation>
    <dataValidation type="list" errorStyle="warning" allowBlank="1" showInputMessage="1" showErrorMessage="1" sqref="D14:F14 D64:F64" xr:uid="{D79EB9E3-9B58-4EB7-9260-9397AF14750A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>SCC #04
SCC #05
VF-2360-64X128-20-RGB @3 on VFC 1
VF-2360-128x160-20-RGB @3 on VFC 2
</Notes1>
    <Rev xmlns="63c2c479-d606-4150-9495-4e4a0a1fffcf" xsi:nil="true"/>
    <OrderProject_x0020_ID xmlns="60f23eb2-5cd4-4b04-9c2e-17a4528dea34">C28717</OrderProject_x0020_ID>
    <PartNum xmlns="63c2c479-d606-4150-9495-4e4a0a1fffcf" xsi:nil="true"/>
    <DocNumber xmlns="63c2c479-d606-4150-9495-4e4a0a1fffcf">DD4688429</DocNumber>
    <Model_x0020_Number xmlns="60f23eb2-5cd4-4b04-9c2e-17a4528dea34">VF-2360-64X128-20-RGB @3, VF-2360-128x160-20-RGB @3</Model_x0020_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789C2A-35AE-41B1-8B83-4B5FED9F25F4}">
  <ds:schemaRefs>
    <ds:schemaRef ds:uri="http://purl.org/dc/dcmitype/"/>
    <ds:schemaRef ds:uri="63c2c479-d606-4150-9495-4e4a0a1fffcf"/>
    <ds:schemaRef ds:uri="http://purl.org/dc/elements/1.1/"/>
    <ds:schemaRef ds:uri="http://schemas.microsoft.com/office/2006/metadata/properties"/>
    <ds:schemaRef ds:uri="60f23eb2-5cd4-4b04-9c2e-17a4528dea3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F6D249-0B72-4256-987C-02AAD5973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77CFD-42FC-4F70-AE9A-E9C390F82B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C28717 Delta Terminal, LGA Airport, Site Config, SCC #04 &amp; SCC #05</dc:title>
  <dc:creator>Dan Muzzey</dc:creator>
  <cp:lastModifiedBy>Dallas Bridges</cp:lastModifiedBy>
  <cp:lastPrinted>2018-05-15T21:01:50Z</cp:lastPrinted>
  <dcterms:created xsi:type="dcterms:W3CDTF">2017-03-27T20:46:42Z</dcterms:created>
  <dcterms:modified xsi:type="dcterms:W3CDTF">2023-10-18T20:36:11Z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