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86CBD3F-CA78-42FB-95E3-999C281EC4CA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" l="1"/>
  <c r="F88" i="1"/>
  <c r="F87" i="1"/>
  <c r="F86" i="1"/>
  <c r="F85" i="1"/>
  <c r="F84" i="1"/>
  <c r="F83" i="1"/>
  <c r="F82" i="1"/>
  <c r="E82" i="1"/>
  <c r="D82" i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8BA4CB2E-7A4E-4B9E-B51E-133C8E5019C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D7B10832-B2C7-4807-9A33-55DCB86680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79" authorId="1" shapeId="0" xr:uid="{DBDC3CB4-D2CC-4847-91C9-54B7F2135A3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<sst xmlns="http://schemas.openxmlformats.org/spreadsheetml/2006/main" count="258" uniqueCount="77">
  <si>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</si>
  <si>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</si>
  <si>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</si>
  <si>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</si>
  <si>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</si>
  <si>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</si>
  <si>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</si>
  <si>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</si>
  <si>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</si>
  <si>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</si>
  <si>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</si>
  <si>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</si>
  <si>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</si>
  <si>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</si>
  <si>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</si>
  <si>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</si>
  <si>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</si>
  <si>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</si>
  <si>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</si>
  <si>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</si>
  <si>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</si>
  <si>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</si>
  <si>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</si>
  <si>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</si>
  <si>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</si>
  <si>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</si>
  <si>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</si>
  <si>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</si>
  <si>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</si>
  <si>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</si>
  <si>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</si>
  <si>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</si>
  <si>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</si>
  <si>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</si>
  <si>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</si>
  <si>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</si>
  <si>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</si>
  <si>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</si>
  <si>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</si>
  <si>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</si>
  <si>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</si>
  <si>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</si>
  <si>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</si>
  <si>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</si>
  <si>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</si>
  <si>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</si>
  <si>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</si>
  <si>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</si>
  <si>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</si>
  <si>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</si>
  <si>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</si>
  <si>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</si>
  <si>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</si>
  <si>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</si>
  <si>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</si>
  <si>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</si>
  <si>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</si>
  <si>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</si>
  <si>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</si>
  <si>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</si>
  <si>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</si>
  <si>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DD4675547</t>
  </si>
  <si>
    <t>C28926 Utah DOT, Site Config, VF-2020-96X336-20-RGB Gen IV @2</t>
  </si>
  <si>
    <t>C28926 Utah DOT, Site Config, VF-2020-96X336-20-RGB Gen IV@1</t>
  </si>
  <si>
    <t>1 &amp; 2</t>
  </si>
  <si>
    <t>Schematic, Signal, VF-2020, Generic by Bay</t>
  </si>
  <si>
    <t>DWG-3600501</t>
  </si>
  <si>
    <t>Schematic, VF-20X0, Service Control Panel, 120 VAC</t>
  </si>
  <si>
    <t>DWG-3673703</t>
  </si>
  <si>
    <t>Site Riser 1 VF-2X20, VFC in Traffic Cabinet by Others</t>
  </si>
  <si>
    <t>DWG-3686201</t>
  </si>
  <si>
    <t>Site Riser 2 VF-2X20, One VFC in Traffic Cabinet by Others</t>
  </si>
  <si>
    <t>DWG-4025629</t>
  </si>
  <si>
    <t>Shop Drawing, VF-20**-96x336-20-*, Five Verticals</t>
  </si>
  <si>
    <t>DWG-4276269</t>
  </si>
  <si>
    <t>Rear Electrical, VF-2020-96x336-20-RGB, Right End Platform, Five Verticals</t>
  </si>
  <si>
    <t>DWG-4299832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</si>
</sst>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5"/>
  <sheetViews>
    <sheetView tabSelected="1" topLeftCell="A86" workbookViewId="0">
      <selection activeCell="D103" sqref="D10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28515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37" t="s">
        <v>63</v>
      </c>
      <c r="E1" s="37"/>
      <c r="F1" s="37"/>
      <c r="G1" t="s">
        <v>56</v>
      </c>
    </row>
    <row r="2" spans="2:7" x14ac:dyDescent="0.25">
      <c r="B2" s="58" t="s">
        <v>0</v>
      </c>
      <c r="C2" s="59"/>
      <c r="D2" s="59"/>
      <c r="E2" s="59"/>
      <c r="F2" s="60"/>
      <c r="G2" s="70" t="s">
        <v>47</v>
      </c>
    </row>
    <row r="3" spans="2:7" ht="15.75" thickBot="1" x14ac:dyDescent="0.3">
      <c r="B3" s="69" t="s">
        <v>1</v>
      </c>
      <c r="C3" s="64"/>
      <c r="D3" s="63" t="s">
        <v>2</v>
      </c>
      <c r="E3" s="64"/>
      <c r="F3" s="65"/>
      <c r="G3" s="71"/>
    </row>
    <row r="4" spans="2:7" x14ac:dyDescent="0.25">
      <c r="B4" s="24" t="s">
        <v>3</v>
      </c>
      <c r="C4" s="23"/>
      <c r="D4" s="62" t="s">
        <v>50</v>
      </c>
      <c r="E4" s="62"/>
      <c r="F4" s="62"/>
      <c r="G4" s="72">
        <v>1</v>
      </c>
    </row>
    <row r="5" spans="2:7" x14ac:dyDescent="0.25">
      <c r="B5" s="24" t="s">
        <v>4</v>
      </c>
      <c r="C5" s="23"/>
      <c r="D5" s="62" t="s">
        <v>52</v>
      </c>
      <c r="E5" s="62"/>
      <c r="F5" s="62"/>
      <c r="G5" s="73"/>
    </row>
    <row r="6" spans="2:7" x14ac:dyDescent="0.25">
      <c r="B6" s="55" t="s">
        <v>5</v>
      </c>
      <c r="C6" s="23" t="s">
        <v>6</v>
      </c>
      <c r="D6" s="62" t="s">
        <v>57</v>
      </c>
      <c r="E6" s="62"/>
      <c r="F6" s="62"/>
      <c r="G6" s="73"/>
    </row>
    <row r="7" spans="2:7" x14ac:dyDescent="0.25">
      <c r="B7" s="55"/>
      <c r="C7" s="23" t="s">
        <v>7</v>
      </c>
      <c r="D7" s="62" t="s">
        <v>49</v>
      </c>
      <c r="E7" s="62"/>
      <c r="F7" s="62"/>
      <c r="G7" s="73"/>
    </row>
    <row r="8" spans="2:7" x14ac:dyDescent="0.25">
      <c r="B8" s="55"/>
      <c r="C8" s="23" t="s">
        <v>8</v>
      </c>
      <c r="D8" s="62" t="s">
        <v>58</v>
      </c>
      <c r="E8" s="62"/>
      <c r="F8" s="62"/>
      <c r="G8" s="73"/>
    </row>
    <row r="9" spans="2:7" x14ac:dyDescent="0.25">
      <c r="B9" s="55"/>
      <c r="C9" s="23" t="s">
        <v>9</v>
      </c>
      <c r="D9" s="45">
        <v>20</v>
      </c>
      <c r="E9" s="45"/>
      <c r="F9" s="45"/>
      <c r="G9" s="73"/>
    </row>
    <row r="10" spans="2:7" x14ac:dyDescent="0.25">
      <c r="B10" s="61" t="s">
        <v>10</v>
      </c>
      <c r="C10" s="62"/>
      <c r="D10" s="45">
        <v>96</v>
      </c>
      <c r="E10" s="45"/>
      <c r="F10" s="45"/>
      <c r="G10" s="73"/>
    </row>
    <row r="11" spans="2:7" x14ac:dyDescent="0.25">
      <c r="B11" s="61" t="s">
        <v>11</v>
      </c>
      <c r="C11" s="62"/>
      <c r="D11" s="45">
        <v>336</v>
      </c>
      <c r="E11" s="45"/>
      <c r="F11" s="45"/>
      <c r="G11" s="73"/>
    </row>
    <row r="12" spans="2:7" x14ac:dyDescent="0.25">
      <c r="B12" s="61" t="s">
        <v>12</v>
      </c>
      <c r="C12" s="62"/>
      <c r="D12" s="62" t="s">
        <v>15</v>
      </c>
      <c r="E12" s="62"/>
      <c r="F12" s="62"/>
      <c r="G12" s="73"/>
    </row>
    <row r="13" spans="2:7" x14ac:dyDescent="0.25">
      <c r="B13" s="61" t="s">
        <v>13</v>
      </c>
      <c r="C13" s="62"/>
      <c r="D13" s="45">
        <v>1</v>
      </c>
      <c r="E13" s="45"/>
      <c r="F13" s="45"/>
      <c r="G13" s="73"/>
    </row>
    <row r="14" spans="2:7" ht="15.75" thickBot="1" x14ac:dyDescent="0.3">
      <c r="B14" s="77" t="s">
        <v>53</v>
      </c>
      <c r="C14" s="78"/>
      <c r="D14" s="51" t="s">
        <v>59</v>
      </c>
      <c r="E14" s="51"/>
      <c r="F14" s="51"/>
      <c r="G14" s="74"/>
    </row>
    <row r="15" spans="2:7" ht="15.75" thickBot="1" x14ac:dyDescent="0.3"/>
    <row r="16" spans="2:7" x14ac:dyDescent="0.25">
      <c r="B16" s="58" t="s">
        <v>16</v>
      </c>
      <c r="C16" s="59"/>
      <c r="D16" s="59"/>
      <c r="E16" s="59"/>
      <c r="F16" s="60"/>
      <c r="G16" s="81">
        <v>1</v>
      </c>
    </row>
    <row r="17" spans="2:7" x14ac:dyDescent="0.25">
      <c r="B17" s="56" t="s">
        <v>1</v>
      </c>
      <c r="C17" s="57"/>
      <c r="D17" s="15" t="s">
        <v>2</v>
      </c>
      <c r="E17" s="15" t="s">
        <v>17</v>
      </c>
      <c r="F17" s="15" t="s">
        <v>18</v>
      </c>
      <c r="G17" s="82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82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82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82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82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82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82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82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82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82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82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82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82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82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82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82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82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82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83"/>
    </row>
    <row r="36" spans="2:7" x14ac:dyDescent="0.25">
      <c r="B36" s="58" t="s">
        <v>48</v>
      </c>
      <c r="C36" s="59"/>
      <c r="D36" s="59"/>
      <c r="E36" s="59"/>
      <c r="F36" s="60"/>
      <c r="G36" s="72">
        <v>1</v>
      </c>
    </row>
    <row r="37" spans="2:7" x14ac:dyDescent="0.25">
      <c r="B37" s="79" t="s">
        <v>51</v>
      </c>
      <c r="C37" s="80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73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73"/>
    </row>
    <row r="39" spans="2:7" x14ac:dyDescent="0.25">
      <c r="B39" s="52"/>
      <c r="C39" s="44"/>
      <c r="D39" s="18" t="s">
        <v>38</v>
      </c>
      <c r="E39" s="18" t="s">
        <v>38</v>
      </c>
      <c r="F39" s="19" t="str">
        <f>IF(B39="MINI DC I/O 1","ON DISPLAY INTERFACE","N/A")</f>
        <v>N/A</v>
      </c>
      <c r="G39" s="73"/>
    </row>
    <row r="40" spans="2:7" x14ac:dyDescent="0.25">
      <c r="B40" s="52"/>
      <c r="C40" s="44"/>
      <c r="D40" s="18" t="s">
        <v>38</v>
      </c>
      <c r="E40" s="18" t="s">
        <v>38</v>
      </c>
      <c r="F40" s="19" t="str">
        <f>IF(B40="MINI DC I/O 2","ON DISPLAY INTERFACE","N/A")</f>
        <v>N/A</v>
      </c>
      <c r="G40" s="73"/>
    </row>
    <row r="41" spans="2:7" x14ac:dyDescent="0.25">
      <c r="B41" s="52"/>
      <c r="C41" s="44"/>
      <c r="D41" s="18" t="s">
        <v>38</v>
      </c>
      <c r="E41" s="18" t="s">
        <v>38</v>
      </c>
      <c r="F41" s="19" t="str">
        <f>IF(B41="MINI DC I/O 3","ON DISPLAY INTERFACE","N/A")</f>
        <v>N/A</v>
      </c>
      <c r="G41" s="73"/>
    </row>
    <row r="42" spans="2:7" x14ac:dyDescent="0.25">
      <c r="B42" s="52" t="s">
        <v>51</v>
      </c>
      <c r="C42" s="44"/>
      <c r="D42" s="18" t="s">
        <v>38</v>
      </c>
      <c r="E42" s="18" t="s">
        <v>38</v>
      </c>
      <c r="F42" s="19" t="str">
        <f>IF(B42="MINI DC I/O 4","ON DISPLAY INTERFACE","N/A")</f>
        <v>N/A</v>
      </c>
      <c r="G42" s="73"/>
    </row>
    <row r="43" spans="2:7" x14ac:dyDescent="0.25">
      <c r="B43" s="52" t="s">
        <v>51</v>
      </c>
      <c r="C43" s="44"/>
      <c r="D43" s="18" t="s">
        <v>38</v>
      </c>
      <c r="E43" s="18" t="s">
        <v>38</v>
      </c>
      <c r="F43" s="19" t="str">
        <f>IF(B43="MINI DC I/O 5","ON DISPLAY INTERFACE","N/A")</f>
        <v>N/A</v>
      </c>
      <c r="G43" s="73"/>
    </row>
    <row r="44" spans="2:7" ht="15.75" thickBot="1" x14ac:dyDescent="0.3">
      <c r="B44" s="75" t="s">
        <v>51</v>
      </c>
      <c r="C44" s="76"/>
      <c r="D44" s="14" t="s">
        <v>38</v>
      </c>
      <c r="E44" s="14" t="s">
        <v>38</v>
      </c>
      <c r="F44" s="22" t="str">
        <f>IF(B44="MINI DC I/O 6","ON DISPLAY INTERFACE","N/A")</f>
        <v>N/A</v>
      </c>
      <c r="G44" s="74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>
      <c r="D46" s="37" t="s">
        <v>62</v>
      </c>
      <c r="E46" s="37"/>
      <c r="F46" s="37"/>
    </row>
    <row r="47" spans="2:7" x14ac:dyDescent="0.25">
      <c r="B47" s="58" t="s">
        <v>0</v>
      </c>
      <c r="C47" s="59"/>
      <c r="D47" s="59"/>
      <c r="E47" s="59"/>
      <c r="F47" s="60"/>
      <c r="G47" s="70" t="s">
        <v>47</v>
      </c>
    </row>
    <row r="48" spans="2:7" ht="15.75" thickBot="1" x14ac:dyDescent="0.3">
      <c r="B48" s="69" t="s">
        <v>1</v>
      </c>
      <c r="C48" s="64"/>
      <c r="D48" s="63" t="s">
        <v>2</v>
      </c>
      <c r="E48" s="64"/>
      <c r="F48" s="65"/>
      <c r="G48" s="71"/>
    </row>
    <row r="49" spans="2:7" x14ac:dyDescent="0.25">
      <c r="B49" s="24" t="s">
        <v>3</v>
      </c>
      <c r="C49" s="23"/>
      <c r="D49" s="62" t="s">
        <v>50</v>
      </c>
      <c r="E49" s="62"/>
      <c r="F49" s="62"/>
      <c r="G49" s="72" t="s">
        <v>64</v>
      </c>
    </row>
    <row r="50" spans="2:7" x14ac:dyDescent="0.25">
      <c r="B50" s="24" t="s">
        <v>4</v>
      </c>
      <c r="C50" s="23"/>
      <c r="D50" s="62" t="s">
        <v>52</v>
      </c>
      <c r="E50" s="62"/>
      <c r="F50" s="62"/>
      <c r="G50" s="73"/>
    </row>
    <row r="51" spans="2:7" x14ac:dyDescent="0.25">
      <c r="B51" s="55" t="s">
        <v>5</v>
      </c>
      <c r="C51" s="23" t="s">
        <v>6</v>
      </c>
      <c r="D51" s="62" t="s">
        <v>57</v>
      </c>
      <c r="E51" s="62"/>
      <c r="F51" s="62"/>
      <c r="G51" s="73"/>
    </row>
    <row r="52" spans="2:7" x14ac:dyDescent="0.25">
      <c r="B52" s="55"/>
      <c r="C52" s="23" t="s">
        <v>7</v>
      </c>
      <c r="D52" s="62" t="s">
        <v>49</v>
      </c>
      <c r="E52" s="62"/>
      <c r="F52" s="62"/>
      <c r="G52" s="73"/>
    </row>
    <row r="53" spans="2:7" x14ac:dyDescent="0.25">
      <c r="B53" s="55"/>
      <c r="C53" s="23" t="s">
        <v>8</v>
      </c>
      <c r="D53" s="62" t="s">
        <v>58</v>
      </c>
      <c r="E53" s="62"/>
      <c r="F53" s="62"/>
      <c r="G53" s="73"/>
    </row>
    <row r="54" spans="2:7" x14ac:dyDescent="0.25">
      <c r="B54" s="55"/>
      <c r="C54" s="23" t="s">
        <v>9</v>
      </c>
      <c r="D54" s="45">
        <v>20</v>
      </c>
      <c r="E54" s="45"/>
      <c r="F54" s="45"/>
      <c r="G54" s="73"/>
    </row>
    <row r="55" spans="2:7" x14ac:dyDescent="0.25">
      <c r="B55" s="61" t="s">
        <v>10</v>
      </c>
      <c r="C55" s="62"/>
      <c r="D55" s="45">
        <v>96</v>
      </c>
      <c r="E55" s="45"/>
      <c r="F55" s="45"/>
      <c r="G55" s="73"/>
    </row>
    <row r="56" spans="2:7" x14ac:dyDescent="0.25">
      <c r="B56" s="61" t="s">
        <v>11</v>
      </c>
      <c r="C56" s="62"/>
      <c r="D56" s="45">
        <v>336</v>
      </c>
      <c r="E56" s="45"/>
      <c r="F56" s="45"/>
      <c r="G56" s="73"/>
    </row>
    <row r="57" spans="2:7" x14ac:dyDescent="0.25">
      <c r="B57" s="61" t="s">
        <v>12</v>
      </c>
      <c r="C57" s="62"/>
      <c r="D57" s="62" t="s">
        <v>15</v>
      </c>
      <c r="E57" s="62"/>
      <c r="F57" s="62"/>
      <c r="G57" s="73"/>
    </row>
    <row r="58" spans="2:7" x14ac:dyDescent="0.25">
      <c r="B58" s="61" t="s">
        <v>13</v>
      </c>
      <c r="C58" s="62"/>
      <c r="D58" s="45">
        <v>1</v>
      </c>
      <c r="E58" s="45"/>
      <c r="F58" s="45"/>
      <c r="G58" s="73"/>
    </row>
    <row r="59" spans="2:7" ht="15.75" thickBot="1" x14ac:dyDescent="0.3">
      <c r="B59" s="77" t="s">
        <v>53</v>
      </c>
      <c r="C59" s="78"/>
      <c r="D59" s="51" t="s">
        <v>59</v>
      </c>
      <c r="E59" s="51"/>
      <c r="F59" s="51"/>
      <c r="G59" s="74"/>
    </row>
    <row r="60" spans="2:7" ht="15.75" thickBot="1" x14ac:dyDescent="0.3"/>
    <row r="61" spans="2:7" x14ac:dyDescent="0.25">
      <c r="B61" s="58" t="s">
        <v>16</v>
      </c>
      <c r="C61" s="59"/>
      <c r="D61" s="59"/>
      <c r="E61" s="59"/>
      <c r="F61" s="60"/>
      <c r="G61" s="81" t="s">
        <v>64</v>
      </c>
    </row>
    <row r="62" spans="2:7" x14ac:dyDescent="0.25">
      <c r="B62" s="56" t="s">
        <v>1</v>
      </c>
      <c r="C62" s="57"/>
      <c r="D62" s="15" t="s">
        <v>2</v>
      </c>
      <c r="E62" s="15" t="s">
        <v>17</v>
      </c>
      <c r="F62" s="15" t="s">
        <v>18</v>
      </c>
      <c r="G62" s="82"/>
    </row>
    <row r="63" spans="2:7" x14ac:dyDescent="0.25">
      <c r="B63" s="28" t="s">
        <v>19</v>
      </c>
      <c r="C63" s="27"/>
      <c r="D63" s="23" t="s">
        <v>20</v>
      </c>
      <c r="E63" s="23" t="s">
        <v>21</v>
      </c>
      <c r="F63" s="23" t="s">
        <v>22</v>
      </c>
      <c r="G63" s="82"/>
    </row>
    <row r="64" spans="2:7" x14ac:dyDescent="0.25">
      <c r="B64" s="28" t="s">
        <v>19</v>
      </c>
      <c r="C64" s="27"/>
      <c r="D64" s="23" t="s">
        <v>14</v>
      </c>
      <c r="E64" s="23" t="s">
        <v>21</v>
      </c>
      <c r="F64" s="23" t="s">
        <v>22</v>
      </c>
      <c r="G64" s="82"/>
    </row>
    <row r="65" spans="2:7" x14ac:dyDescent="0.25">
      <c r="B65" s="28" t="s">
        <v>19</v>
      </c>
      <c r="C65" s="27"/>
      <c r="D65" s="23" t="s">
        <v>23</v>
      </c>
      <c r="E65" s="23" t="s">
        <v>21</v>
      </c>
      <c r="F65" s="23" t="s">
        <v>22</v>
      </c>
      <c r="G65" s="82"/>
    </row>
    <row r="66" spans="2:7" x14ac:dyDescent="0.25">
      <c r="B66" s="28" t="s">
        <v>19</v>
      </c>
      <c r="C66" s="27"/>
      <c r="D66" s="23" t="s">
        <v>24</v>
      </c>
      <c r="E66" s="23" t="s">
        <v>21</v>
      </c>
      <c r="F66" s="23" t="s">
        <v>22</v>
      </c>
      <c r="G66" s="82"/>
    </row>
    <row r="67" spans="2:7" x14ac:dyDescent="0.25">
      <c r="B67" s="28" t="s">
        <v>25</v>
      </c>
      <c r="C67" s="27"/>
      <c r="D67" s="23" t="s">
        <v>35</v>
      </c>
      <c r="E67" s="23" t="s">
        <v>21</v>
      </c>
      <c r="F67" s="23" t="s">
        <v>22</v>
      </c>
      <c r="G67" s="82"/>
    </row>
    <row r="68" spans="2:7" x14ac:dyDescent="0.25">
      <c r="B68" s="28" t="s">
        <v>25</v>
      </c>
      <c r="C68" s="27"/>
      <c r="D68" s="23" t="s">
        <v>36</v>
      </c>
      <c r="E68" s="23" t="s">
        <v>21</v>
      </c>
      <c r="F68" s="23" t="s">
        <v>22</v>
      </c>
      <c r="G68" s="82"/>
    </row>
    <row r="69" spans="2:7" x14ac:dyDescent="0.25">
      <c r="B69" s="28" t="s">
        <v>25</v>
      </c>
      <c r="C69" s="27"/>
      <c r="D69" s="23" t="s">
        <v>5</v>
      </c>
      <c r="E69" s="23" t="s">
        <v>21</v>
      </c>
      <c r="F69" s="23" t="s">
        <v>22</v>
      </c>
      <c r="G69" s="82"/>
    </row>
    <row r="70" spans="2:7" x14ac:dyDescent="0.25">
      <c r="B70" s="28" t="s">
        <v>26</v>
      </c>
      <c r="C70" s="27"/>
      <c r="D70" s="23" t="s">
        <v>36</v>
      </c>
      <c r="E70" s="23" t="s">
        <v>21</v>
      </c>
      <c r="F70" s="23" t="s">
        <v>22</v>
      </c>
      <c r="G70" s="82"/>
    </row>
    <row r="71" spans="2:7" x14ac:dyDescent="0.25">
      <c r="B71" s="28" t="s">
        <v>27</v>
      </c>
      <c r="C71" s="27"/>
      <c r="D71" s="35">
        <v>4</v>
      </c>
      <c r="E71" s="35" t="s">
        <v>38</v>
      </c>
      <c r="F71" s="23" t="s">
        <v>22</v>
      </c>
      <c r="G71" s="82"/>
    </row>
    <row r="72" spans="2:7" x14ac:dyDescent="0.25">
      <c r="B72" s="28" t="s">
        <v>28</v>
      </c>
      <c r="C72" s="27"/>
      <c r="D72" s="35">
        <v>1</v>
      </c>
      <c r="E72" s="35" t="s">
        <v>38</v>
      </c>
      <c r="F72" s="25" t="s">
        <v>38</v>
      </c>
      <c r="G72" s="82"/>
    </row>
    <row r="73" spans="2:7" x14ac:dyDescent="0.25">
      <c r="B73" s="28" t="s">
        <v>29</v>
      </c>
      <c r="C73" s="27"/>
      <c r="D73" s="35">
        <v>4</v>
      </c>
      <c r="E73" s="35" t="s">
        <v>38</v>
      </c>
      <c r="F73" s="25" t="s">
        <v>38</v>
      </c>
      <c r="G73" s="82"/>
    </row>
    <row r="74" spans="2:7" x14ac:dyDescent="0.25">
      <c r="B74" s="28" t="s">
        <v>30</v>
      </c>
      <c r="C74" s="27"/>
      <c r="D74" s="34" t="s">
        <v>55</v>
      </c>
      <c r="E74" s="35" t="s">
        <v>38</v>
      </c>
      <c r="F74" s="25" t="s">
        <v>38</v>
      </c>
      <c r="G74" s="82"/>
    </row>
    <row r="75" spans="2:7" x14ac:dyDescent="0.25">
      <c r="B75" s="28" t="s">
        <v>31</v>
      </c>
      <c r="C75" s="27"/>
      <c r="D75" s="34" t="s">
        <v>55</v>
      </c>
      <c r="E75" s="35" t="s">
        <v>38</v>
      </c>
      <c r="F75" s="25" t="s">
        <v>38</v>
      </c>
      <c r="G75" s="82"/>
    </row>
    <row r="76" spans="2:7" x14ac:dyDescent="0.25">
      <c r="B76" s="28" t="s">
        <v>32</v>
      </c>
      <c r="C76" s="27"/>
      <c r="D76" s="34" t="s">
        <v>37</v>
      </c>
      <c r="E76" s="35" t="s">
        <v>38</v>
      </c>
      <c r="F76" s="25" t="s">
        <v>38</v>
      </c>
      <c r="G76" s="82"/>
    </row>
    <row r="77" spans="2:7" x14ac:dyDescent="0.25">
      <c r="B77" s="31" t="s">
        <v>54</v>
      </c>
      <c r="C77" s="32"/>
      <c r="D77" s="34" t="s">
        <v>55</v>
      </c>
      <c r="E77" s="35" t="s">
        <v>38</v>
      </c>
      <c r="F77" s="25" t="s">
        <v>38</v>
      </c>
      <c r="G77" s="82"/>
    </row>
    <row r="78" spans="2:7" x14ac:dyDescent="0.25">
      <c r="B78" s="28" t="s">
        <v>60</v>
      </c>
      <c r="C78" s="27"/>
      <c r="D78" s="34" t="s">
        <v>37</v>
      </c>
      <c r="E78" s="35" t="s">
        <v>38</v>
      </c>
      <c r="F78" s="25" t="s">
        <v>38</v>
      </c>
      <c r="G78" s="82"/>
    </row>
    <row r="79" spans="2:7" x14ac:dyDescent="0.25">
      <c r="B79" s="28" t="s">
        <v>33</v>
      </c>
      <c r="C79" s="27"/>
      <c r="D79" s="35">
        <v>0</v>
      </c>
      <c r="E79" s="35" t="s">
        <v>38</v>
      </c>
      <c r="F79" s="25" t="s">
        <v>38</v>
      </c>
      <c r="G79" s="82"/>
    </row>
    <row r="80" spans="2:7" ht="15.75" thickBot="1" x14ac:dyDescent="0.3">
      <c r="B80" s="6" t="s">
        <v>34</v>
      </c>
      <c r="C80" s="36"/>
      <c r="D80" s="14">
        <v>1</v>
      </c>
      <c r="E80" s="14" t="s">
        <v>38</v>
      </c>
      <c r="F80" s="16" t="s">
        <v>38</v>
      </c>
      <c r="G80" s="83"/>
    </row>
    <row r="81" spans="2:7" x14ac:dyDescent="0.25">
      <c r="B81" s="58" t="s">
        <v>48</v>
      </c>
      <c r="C81" s="59"/>
      <c r="D81" s="59"/>
      <c r="E81" s="59"/>
      <c r="F81" s="60"/>
      <c r="G81" s="72" t="s">
        <v>64</v>
      </c>
    </row>
    <row r="82" spans="2:7" x14ac:dyDescent="0.25">
      <c r="B82" s="79" t="s">
        <v>51</v>
      </c>
      <c r="C82" s="80"/>
      <c r="D82" s="35" t="str">
        <f>IF(B82="DOOR SWITCH 2 (TC)",1,"N/A")</f>
        <v>N/A</v>
      </c>
      <c r="E82" s="35" t="str">
        <f>IF(B82="DOOR SWITCH 2 (TC)",1,"N/A")</f>
        <v>N/A</v>
      </c>
      <c r="F82" s="19" t="str">
        <f>IF(B82="DOOR SWITCH 2 (TC)","VIP 1","N/A")</f>
        <v>N/A</v>
      </c>
      <c r="G82" s="73"/>
    </row>
    <row r="83" spans="2:7" x14ac:dyDescent="0.25">
      <c r="B83" s="21"/>
      <c r="C83" s="20"/>
      <c r="D83" s="35" t="s">
        <v>46</v>
      </c>
      <c r="E83" s="35" t="s">
        <v>38</v>
      </c>
      <c r="F83" s="19" t="str">
        <f>IF(B83="UPS","AUXILARY","N/A")</f>
        <v>N/A</v>
      </c>
      <c r="G83" s="73"/>
    </row>
    <row r="84" spans="2:7" x14ac:dyDescent="0.25">
      <c r="B84" s="52"/>
      <c r="C84" s="44"/>
      <c r="D84" s="35" t="s">
        <v>38</v>
      </c>
      <c r="E84" s="35" t="s">
        <v>38</v>
      </c>
      <c r="F84" s="19" t="str">
        <f>IF(B84="MINI DC I/O 1","ON DISPLAY INTERFACE","N/A")</f>
        <v>N/A</v>
      </c>
      <c r="G84" s="73"/>
    </row>
    <row r="85" spans="2:7" x14ac:dyDescent="0.25">
      <c r="B85" s="52"/>
      <c r="C85" s="44"/>
      <c r="D85" s="35" t="s">
        <v>38</v>
      </c>
      <c r="E85" s="35" t="s">
        <v>38</v>
      </c>
      <c r="F85" s="19" t="str">
        <f>IF(B85="MINI DC I/O 2","ON DISPLAY INTERFACE","N/A")</f>
        <v>N/A</v>
      </c>
      <c r="G85" s="73"/>
    </row>
    <row r="86" spans="2:7" x14ac:dyDescent="0.25">
      <c r="B86" s="52"/>
      <c r="C86" s="44"/>
      <c r="D86" s="35" t="s">
        <v>38</v>
      </c>
      <c r="E86" s="35" t="s">
        <v>38</v>
      </c>
      <c r="F86" s="19" t="str">
        <f>IF(B86="MINI DC I/O 3","ON DISPLAY INTERFACE","N/A")</f>
        <v>N/A</v>
      </c>
      <c r="G86" s="73"/>
    </row>
    <row r="87" spans="2:7" x14ac:dyDescent="0.25">
      <c r="B87" s="52" t="s">
        <v>51</v>
      </c>
      <c r="C87" s="44"/>
      <c r="D87" s="35" t="s">
        <v>38</v>
      </c>
      <c r="E87" s="35" t="s">
        <v>38</v>
      </c>
      <c r="F87" s="19" t="str">
        <f>IF(B87="MINI DC I/O 4","ON DISPLAY INTERFACE","N/A")</f>
        <v>N/A</v>
      </c>
      <c r="G87" s="73"/>
    </row>
    <row r="88" spans="2:7" x14ac:dyDescent="0.25">
      <c r="B88" s="52" t="s">
        <v>51</v>
      </c>
      <c r="C88" s="44"/>
      <c r="D88" s="35" t="s">
        <v>38</v>
      </c>
      <c r="E88" s="35" t="s">
        <v>38</v>
      </c>
      <c r="F88" s="19" t="str">
        <f>IF(B88="MINI DC I/O 5","ON DISPLAY INTERFACE","N/A")</f>
        <v>N/A</v>
      </c>
      <c r="G88" s="73"/>
    </row>
    <row r="89" spans="2:7" ht="15.75" thickBot="1" x14ac:dyDescent="0.3">
      <c r="B89" s="75" t="s">
        <v>51</v>
      </c>
      <c r="C89" s="76"/>
      <c r="D89" s="14" t="s">
        <v>38</v>
      </c>
      <c r="E89" s="14" t="s">
        <v>38</v>
      </c>
      <c r="F89" s="22" t="str">
        <f>IF(B89="MINI DC I/O 6","ON DISPLAY INTERFACE","N/A")</f>
        <v>N/A</v>
      </c>
      <c r="G89" s="74"/>
    </row>
    <row r="90" spans="2:7" ht="15.75" thickBot="1" x14ac:dyDescent="0.3">
      <c r="B90" s="2"/>
      <c r="C90" s="13"/>
      <c r="D90" s="13"/>
      <c r="E90" s="12"/>
      <c r="F90" s="5"/>
      <c r="G90" s="33"/>
    </row>
    <row r="91" spans="2:7" x14ac:dyDescent="0.25">
      <c r="B91" s="41" t="s">
        <v>45</v>
      </c>
      <c r="C91" s="42"/>
      <c r="D91" s="42"/>
      <c r="E91" s="42"/>
      <c r="F91" s="42"/>
      <c r="G91" s="66"/>
    </row>
    <row r="92" spans="2:7" x14ac:dyDescent="0.25">
      <c r="B92" s="48" t="s">
        <v>41</v>
      </c>
      <c r="C92" s="49"/>
      <c r="D92" s="50"/>
      <c r="E92" s="43" t="s">
        <v>46</v>
      </c>
      <c r="F92" s="44"/>
      <c r="G92" s="67"/>
    </row>
    <row r="93" spans="2:7" x14ac:dyDescent="0.25">
      <c r="B93" s="53" t="s">
        <v>42</v>
      </c>
      <c r="C93" s="54"/>
      <c r="D93" s="54"/>
      <c r="E93" s="45" t="s">
        <v>46</v>
      </c>
      <c r="F93" s="45"/>
      <c r="G93" s="67"/>
    </row>
    <row r="94" spans="2:7" x14ac:dyDescent="0.25">
      <c r="B94" s="53" t="s">
        <v>43</v>
      </c>
      <c r="C94" s="54"/>
      <c r="D94" s="54"/>
      <c r="E94" s="45" t="s">
        <v>46</v>
      </c>
      <c r="F94" s="45"/>
      <c r="G94" s="67"/>
    </row>
    <row r="95" spans="2:7" ht="15.75" thickBot="1" x14ac:dyDescent="0.3">
      <c r="B95" s="38" t="s">
        <v>44</v>
      </c>
      <c r="C95" s="39"/>
      <c r="D95" s="40"/>
      <c r="E95" s="46" t="s">
        <v>46</v>
      </c>
      <c r="F95" s="47"/>
      <c r="G95" s="68"/>
    </row>
    <row r="96" spans="2:7" x14ac:dyDescent="0.25">
      <c r="B96" s="2"/>
      <c r="C96" s="13"/>
      <c r="D96" s="13"/>
      <c r="E96" s="12"/>
      <c r="F96" s="5"/>
      <c r="G96" s="9"/>
    </row>
    <row r="97" spans="2:7" x14ac:dyDescent="0.25">
      <c r="B97" s="2"/>
      <c r="C97" s="13"/>
      <c r="D97" s="13"/>
      <c r="E97" s="12"/>
      <c r="F97" s="5"/>
      <c r="G97" s="9"/>
    </row>
    <row r="98" spans="2:7" ht="15.75" thickBot="1" x14ac:dyDescent="0.3"/>
    <row r="99" spans="2:7" x14ac:dyDescent="0.25">
      <c r="B99" s="10" t="s">
        <v>39</v>
      </c>
      <c r="C99" s="11"/>
      <c r="D99" s="11"/>
      <c r="E99" s="11"/>
      <c r="F99" s="11"/>
      <c r="G99" s="1"/>
    </row>
    <row r="100" spans="2:7" x14ac:dyDescent="0.25">
      <c r="B100" s="4"/>
      <c r="C100" s="2"/>
      <c r="D100" s="2"/>
      <c r="E100" s="2"/>
      <c r="F100" s="2"/>
      <c r="G100" s="3"/>
    </row>
    <row r="101" spans="2:7" x14ac:dyDescent="0.25">
      <c r="B101" s="4" t="s">
        <v>65</v>
      </c>
      <c r="D101" s="2"/>
      <c r="E101" s="2" t="s">
        <v>66</v>
      </c>
      <c r="F101" s="2"/>
      <c r="G101" s="3"/>
    </row>
    <row r="102" spans="2:7" x14ac:dyDescent="0.25">
      <c r="B102" s="4" t="s">
        <v>67</v>
      </c>
      <c r="D102" s="2"/>
      <c r="E102" s="2" t="s">
        <v>68</v>
      </c>
      <c r="F102" s="2"/>
      <c r="G102" s="3"/>
    </row>
    <row r="103" spans="2:7" x14ac:dyDescent="0.25">
      <c r="B103" s="4" t="s">
        <v>69</v>
      </c>
      <c r="D103" s="2"/>
      <c r="E103" s="2" t="s">
        <v>70</v>
      </c>
      <c r="F103" s="2"/>
      <c r="G103" s="3"/>
    </row>
    <row r="104" spans="2:7" x14ac:dyDescent="0.25">
      <c r="B104" s="4" t="s">
        <v>71</v>
      </c>
      <c r="D104" s="2"/>
      <c r="E104" s="2" t="s">
        <v>72</v>
      </c>
      <c r="F104" s="2"/>
      <c r="G104" s="3"/>
    </row>
    <row r="105" spans="2:7" x14ac:dyDescent="0.25">
      <c r="B105" s="4" t="s">
        <v>73</v>
      </c>
      <c r="D105" s="2"/>
      <c r="E105" s="2" t="s">
        <v>74</v>
      </c>
      <c r="F105" s="2"/>
      <c r="G105" s="3"/>
    </row>
    <row r="106" spans="2:7" x14ac:dyDescent="0.25">
      <c r="B106" s="4" t="s">
        <v>75</v>
      </c>
      <c r="D106" s="2"/>
      <c r="E106" s="2" t="s">
        <v>76</v>
      </c>
      <c r="F106" s="2"/>
      <c r="G106" s="3"/>
    </row>
    <row r="107" spans="2:7" x14ac:dyDescent="0.25">
      <c r="B107" s="4"/>
      <c r="C107" s="2"/>
      <c r="D107" s="2"/>
      <c r="E107" s="2"/>
      <c r="F107" s="2"/>
      <c r="G107" s="3"/>
    </row>
    <row r="108" spans="2:7" x14ac:dyDescent="0.25">
      <c r="B108" s="4"/>
      <c r="C108" s="2"/>
      <c r="D108" s="2"/>
      <c r="E108" s="2"/>
      <c r="F108" s="2"/>
      <c r="G108" s="3"/>
    </row>
    <row r="109" spans="2:7" x14ac:dyDescent="0.25">
      <c r="B109" s="4"/>
      <c r="C109" s="2"/>
      <c r="D109" s="2"/>
      <c r="E109" s="2"/>
      <c r="F109" s="2"/>
      <c r="G109" s="3"/>
    </row>
    <row r="110" spans="2:7" x14ac:dyDescent="0.25">
      <c r="B110" s="4"/>
      <c r="C110" s="2"/>
      <c r="D110" s="2"/>
      <c r="E110" s="2"/>
      <c r="F110" s="2"/>
      <c r="G110" s="3"/>
    </row>
    <row r="111" spans="2:7" x14ac:dyDescent="0.25">
      <c r="B111" s="4"/>
      <c r="C111" s="2"/>
      <c r="D111" s="2"/>
      <c r="E111" s="2"/>
      <c r="F111" s="2"/>
      <c r="G111" s="3"/>
    </row>
    <row r="112" spans="2:7" x14ac:dyDescent="0.25">
      <c r="B112" s="4"/>
      <c r="C112" s="2"/>
      <c r="D112" s="2"/>
      <c r="E112" s="2"/>
      <c r="F112" s="2"/>
      <c r="G112" s="3"/>
    </row>
    <row r="113" spans="2:7" ht="15.75" thickBot="1" x14ac:dyDescent="0.3">
      <c r="B113" s="6"/>
      <c r="C113" s="7"/>
      <c r="D113" s="7"/>
      <c r="E113" s="7"/>
      <c r="F113" s="7"/>
      <c r="G113" s="8"/>
    </row>
    <row r="115" spans="2:7" x14ac:dyDescent="0.25">
      <c r="B115" t="s">
        <v>40</v>
      </c>
    </row>
  </sheetData>
  <mergeCells count="80">
    <mergeCell ref="D46:F46"/>
    <mergeCell ref="B61:F61"/>
    <mergeCell ref="G61:G80"/>
    <mergeCell ref="B62:C62"/>
    <mergeCell ref="B81:F81"/>
    <mergeCell ref="G81:G89"/>
    <mergeCell ref="B82:C82"/>
    <mergeCell ref="B84:C84"/>
    <mergeCell ref="B85:C85"/>
    <mergeCell ref="B86:C86"/>
    <mergeCell ref="B87:C87"/>
    <mergeCell ref="B88:C88"/>
    <mergeCell ref="B89:C89"/>
    <mergeCell ref="B57:C57"/>
    <mergeCell ref="D57:F57"/>
    <mergeCell ref="B58:C58"/>
    <mergeCell ref="D58:F58"/>
    <mergeCell ref="B59:C59"/>
    <mergeCell ref="D59:F59"/>
    <mergeCell ref="B47:F47"/>
    <mergeCell ref="G47:G48"/>
    <mergeCell ref="B48:C48"/>
    <mergeCell ref="D48:F48"/>
    <mergeCell ref="D49:F49"/>
    <mergeCell ref="G49:G59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G91:G95"/>
    <mergeCell ref="B3:C3"/>
    <mergeCell ref="G2:G3"/>
    <mergeCell ref="B16:F16"/>
    <mergeCell ref="G4:G14"/>
    <mergeCell ref="B42:C42"/>
    <mergeCell ref="B43:C43"/>
    <mergeCell ref="B44:C44"/>
    <mergeCell ref="B14:C14"/>
    <mergeCell ref="B36:F36"/>
    <mergeCell ref="B37:C37"/>
    <mergeCell ref="G16:G35"/>
    <mergeCell ref="G36:G4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9:F9"/>
    <mergeCell ref="D10:F10"/>
    <mergeCell ref="D4:F4"/>
    <mergeCell ref="D5:F5"/>
    <mergeCell ref="D6:F6"/>
    <mergeCell ref="D7:F7"/>
    <mergeCell ref="D8:F8"/>
    <mergeCell ref="D1:F1"/>
    <mergeCell ref="B95:D95"/>
    <mergeCell ref="B91:F91"/>
    <mergeCell ref="E92:F92"/>
    <mergeCell ref="E93:F93"/>
    <mergeCell ref="E94:F94"/>
    <mergeCell ref="E95:F95"/>
    <mergeCell ref="B92:D92"/>
    <mergeCell ref="D14:F14"/>
    <mergeCell ref="B39:C39"/>
    <mergeCell ref="B40:C40"/>
    <mergeCell ref="B93:D93"/>
    <mergeCell ref="B94:D94"/>
    <mergeCell ref="B6:B9"/>
    <mergeCell ref="B17:C17"/>
    <mergeCell ref="B41:C41"/>
  </mergeCells>
  <dataValidations count="28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36 O81" xr:uid="{00000000-0002-0000-0000-000007000000}">
      <formula1>"DOOR SWITCH 2 (TC), "</formula1>
    </dataValidation>
    <dataValidation type="list" allowBlank="1" showInputMessage="1" showErrorMessage="1" sqref="B37:C37 B82:C82" xr:uid="{00000000-0002-0000-0000-000008000000}">
      <formula1>"DOOR SWITCH 2 (TC),'"</formula1>
    </dataValidation>
    <dataValidation type="list" allowBlank="1" showInputMessage="1" showErrorMessage="1" sqref="D34 D79" xr:uid="{00000000-0002-0000-0000-000009000000}">
      <formula1>"0,1,2"</formula1>
    </dataValidation>
    <dataValidation type="list" allowBlank="1" showInputMessage="1" showErrorMessage="1" sqref="D27 D72" xr:uid="{00000000-0002-0000-0000-00000A000000}">
      <formula1>"0,1"</formula1>
    </dataValidation>
    <dataValidation type="list" allowBlank="1" showInputMessage="1" showErrorMessage="1" sqref="D31 D33 D76 D78" xr:uid="{00000000-0002-0000-0000-00000B000000}">
      <formula1>"YES,NO"</formula1>
    </dataValidation>
    <dataValidation type="list" errorStyle="warning" allowBlank="1" showInputMessage="1" showErrorMessage="1" sqref="D30 D32 D75 D77" xr:uid="{00000000-0002-0000-0000-00000C000000}">
      <formula1>"YES,NO"</formula1>
    </dataValidation>
    <dataValidation type="list" errorStyle="warning" allowBlank="1" showInputMessage="1" showErrorMessage="1" sqref="D14:F14 D59:F59" xr:uid="{00000000-0002-0000-0000-00000D000000}">
      <formula1>"ROWS,BAYS"</formula1>
    </dataValidation>
    <dataValidation type="list" allowBlank="1" showInputMessage="1" showErrorMessage="1" sqref="D38 D83" xr:uid="{00000000-0002-0000-0000-00000E000000}">
      <formula1>"CONTROL EQUIPMENT,ENTIRE DISPLAY,N/A"</formula1>
    </dataValidation>
    <dataValidation type="list" errorStyle="warning" allowBlank="1" showInputMessage="1" showErrorMessage="1" sqref="C38 C83" xr:uid="{00000000-0002-0000-0000-00000F000000}">
      <formula1>"ALPHA FXM SERIES,TRIPPLITE,'"</formula1>
    </dataValidation>
    <dataValidation type="list" allowBlank="1" showInputMessage="1" showErrorMessage="1" sqref="B38 B83" xr:uid="{00000000-0002-0000-0000-000010000000}">
      <formula1>"UPS,'"</formula1>
    </dataValidation>
    <dataValidation type="list" allowBlank="1" showInputMessage="1" showErrorMessage="1" sqref="B39 B84" xr:uid="{00000000-0002-0000-0000-000011000000}">
      <formula1>"MINI DC I/O 1,'"</formula1>
    </dataValidation>
    <dataValidation type="list" allowBlank="1" showInputMessage="1" showErrorMessage="1" sqref="B40:C40 B85:C85" xr:uid="{00000000-0002-0000-0000-000012000000}">
      <formula1>"MINI DC I/O 2,'"</formula1>
    </dataValidation>
    <dataValidation type="list" allowBlank="1" showInputMessage="1" showErrorMessage="1" sqref="B41:C41 B86:C86" xr:uid="{00000000-0002-0000-0000-000013000000}">
      <formula1>"MINI DC I/O 3,'"</formula1>
    </dataValidation>
    <dataValidation type="list" allowBlank="1" showInputMessage="1" showErrorMessage="1" sqref="B42:C42 B87:C87" xr:uid="{00000000-0002-0000-0000-000014000000}">
      <formula1>"MINI DC I/O 4,'"</formula1>
    </dataValidation>
    <dataValidation type="list" allowBlank="1" showInputMessage="1" showErrorMessage="1" sqref="B43:C43 B88:C88" xr:uid="{00000000-0002-0000-0000-000015000000}">
      <formula1>"MINI DC I/O 5,'"</formula1>
    </dataValidation>
    <dataValidation type="list" allowBlank="1" showInputMessage="1" showErrorMessage="1" sqref="B44:C44 B89:C89" xr:uid="{00000000-0002-0000-0000-000016000000}">
      <formula1>"MINI DC I/O 6,'"</formula1>
    </dataValidation>
    <dataValidation type="list" errorStyle="warning" allowBlank="1" showInputMessage="1" showErrorMessage="1" sqref="D26 D71" xr:uid="{00000000-0002-0000-0000-000017000000}">
      <formula1>"1,2,3,4,5,6,7,8"</formula1>
    </dataValidation>
    <dataValidation type="list" errorStyle="warning" allowBlank="1" showInputMessage="1" showErrorMessage="1" sqref="D28 D73" xr:uid="{00000000-0002-0000-0000-000018000000}">
      <formula1>"1,2,3,4,5,6,7,8,9,10"</formula1>
    </dataValidation>
    <dataValidation type="list" errorStyle="warning" allowBlank="1" showInputMessage="1" showErrorMessage="1" sqref="D29 D74" xr:uid="{00000000-0002-0000-0000-000019000000}">
      <formula1>"NO,1,2,3,4,5,6,7,8,9,10"</formula1>
    </dataValidation>
    <dataValidation errorStyle="warning" allowBlank="1" showInputMessage="1" showErrorMessage="1" sqref="F29 F74" xr:uid="{00000000-0002-0000-0000-00001A000000}"/>
    <dataValidation type="list" errorStyle="warning" allowBlank="1" showInputMessage="1" showErrorMessage="1" sqref="D35 D80" xr:uid="{00000000-0002-0000-0000-00001B000000}">
      <formula1>"1,2"</formula1>
    </dataValidation>
  </dataValidations>
  <pageMargins left="0.25" right="0.25" top="0.75" bottom="0.75" header="0.3" footer="0.3"/>
  <pageSetup scale="73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C28926</OrderProject_x0020_ID>
    <Rev xmlns="63c2c479-d606-4150-9495-4e4a0a1fffcf">00</Rev>
    <PartNum xmlns="63c2c479-d606-4150-9495-4e4a0a1fffcf" xsi:nil="true"/>
    <DocNumber xmlns="63c2c479-d606-4150-9495-4e4a0a1fffcf">DD4675547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AFCFD-E5F2-4EE6-8D0F-C2B97FDDD1E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D1845C-B715-4A12-98B5-FBEF9A186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226666-AD9F-4840-A331-CD045167A1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C28926 Utah DOT, Site Config, VF-2020-96X336-20-RGB Gen IV</dc:title>
  <dc:creator>Dan Muzzey</dc:creator>
  <cp:lastModifiedBy>Shelby McClain</cp:lastModifiedBy>
  <cp:lastPrinted>2020-06-10T19:59:05Z</cp:lastPrinted>
  <dcterms:created xsi:type="dcterms:W3CDTF">2017-03-27T20:46:42Z</dcterms:created>
  <dcterms:modified xsi:type="dcterms:W3CDTF">2020-06-10T19:59:13Z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