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8" documentId="8_{8144DB2F-C0A8-4960-92D8-B32565C8143E}" xr6:coauthVersionLast="47" xr6:coauthVersionMax="47" xr10:uidLastSave="{CB22571D-A8E5-487D-AD1C-03BC58E892E0}"/>
  <bookViews>
    <workbookView xWindow="11865" yWindow="0" windowWidth="16935" windowHeight="15600" xr2:uid="{00000000-000D-0000-FFFF-FFFF00000000}"/>
  </bookViews>
  <sheets>
    <sheet name="Sheet1 REV 1" sheetId="2" r:id="rId1"/>
    <sheet name="Sheet1 REV 0 (ORIGINAL)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2" l="1"/>
  <c r="F94" i="2"/>
  <c r="E88" i="2"/>
  <c r="D88" i="2"/>
  <c r="E87" i="2"/>
  <c r="D87" i="2"/>
  <c r="E86" i="2"/>
  <c r="D86" i="2"/>
  <c r="F83" i="2"/>
  <c r="E83" i="2"/>
  <c r="D83" i="2"/>
  <c r="F46" i="2"/>
  <c r="F42" i="2"/>
  <c r="E42" i="2"/>
  <c r="D42" i="2"/>
  <c r="D9" i="2"/>
  <c r="E87" i="1"/>
  <c r="D87" i="1"/>
  <c r="E86" i="1"/>
  <c r="D86" i="1"/>
  <c r="E85" i="1"/>
  <c r="D85" i="1"/>
  <c r="F82" i="1"/>
  <c r="E82" i="1"/>
  <c r="D82" i="1"/>
  <c r="F93" i="1" l="1"/>
  <c r="F94" i="1"/>
  <c r="D9" i="1"/>
  <c r="F45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ECFB1BBC-8035-48C5-8678-C665DD46AEA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1" shapeId="0" xr:uid="{C914B185-53C9-4662-A7CB-56FD963DA04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D14" authorId="0" shapeId="0" xr:uid="{1DFE91D2-0EE7-4301-B612-981DF957C3E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5" authorId="1" shapeId="0" xr:uid="{A2C9E738-30CB-4F89-9C15-4FB577ACA6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1" authorId="1" shapeId="0" xr:uid="{8769FF24-5730-4A1E-91DA-9BF6A761B938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7" authorId="1" shapeId="0" xr:uid="{3D71A4E0-0086-44BA-851E-FD637535370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3" authorId="1" shapeId="0" xr:uid="{BEA9944A-6EBC-4BC1-A330-7ACD7E2D51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51" authorId="0" shapeId="0" xr:uid="{ED25E2B6-EEE7-4900-A9CA-A3B51B164D7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9" authorId="1" shapeId="0" xr:uid="{ECCCC5F2-2EBD-45B4-94CD-1E5C181368B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60" authorId="0" shapeId="0" xr:uid="{A2E43E28-750C-41EC-8F7C-FECA29F1D83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1" authorId="1" shapeId="0" xr:uid="{46DE38A5-E8D0-4C41-AFAB-B794FA0A773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5" authorId="0" shapeId="0" xr:uid="{82C5491F-A65C-4254-8D60-33E05D31CAF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2" authorId="0" shapeId="0" xr:uid="{1B6659BC-24BA-42FC-BA9A-1FD0E36084C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3" authorId="1" shapeId="0" xr:uid="{9C2836CB-1042-4F82-85DB-B9A78091C3F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7" authorId="1" shapeId="0" xr:uid="{C74C726C-3E0B-4181-8317-2D73F72192D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8" authorId="1" shapeId="0" xr:uid="{0DA142D5-1979-4F88-8870-09E4EDFFC02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9" authorId="1" shapeId="0" xr:uid="{46E5C843-6BB1-41D8-BAF5-A6DF38139E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80" authorId="1" shapeId="0" xr:uid="{C7E6B1C4-B870-4D6D-85EA-07CE47EDE7D5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4" authorId="1" shapeId="0" xr:uid="{4D843C0C-0B3D-477F-BB87-ADB95C13697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4" authorId="1" shapeId="0" xr:uid="{6FC92828-779B-4B05-9AE3-0E71160350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6" authorId="1" shapeId="0" xr:uid="{A7B4008B-150E-4AEC-A431-59F2CA24BD1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50" authorId="0" shapeId="0" xr:uid="{B9CB3919-5C8A-4CC3-B32E-10EF1AB573B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1" shapeId="0" xr:uid="{7437A5A3-A227-430F-A16E-57370A8F662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9" authorId="0" shapeId="0" xr:uid="{F3EA8301-606E-47FD-B308-77EF7D189F8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1" shapeId="0" xr:uid="{571568E0-EFE8-49A3-82F9-A77CA3F274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4" authorId="0" shapeId="0" xr:uid="{B6693C84-AAEB-42B8-AF85-021333B40B5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1" authorId="0" shapeId="0" xr:uid="{E2044A4B-7D3C-46EA-BF9A-AB1A19F6538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2" authorId="1" shapeId="0" xr:uid="{5314721C-37AA-4F68-90CA-F81AE525C92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6" authorId="1" shapeId="0" xr:uid="{28133A70-5CE4-43DF-BAD2-217972C2532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7" authorId="1" shapeId="0" xr:uid="{0CE27AC7-F6D3-4F28-B3E4-D4234A2072C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8" authorId="1" shapeId="0" xr:uid="{82336324-E0C0-4067-AFAD-5A8C3F6D6DA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9" authorId="1" shapeId="0" xr:uid="{7FD112A8-4F79-49CC-8491-B4E2C77FDF0F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3" authorId="1" shapeId="0" xr:uid="{5D7B63CC-33FD-4759-9BFF-A7F50FE513F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3" authorId="1" shapeId="0" xr:uid="{750E4B17-1F02-4520-94DA-FB86F2ECC30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5" authorId="1" shapeId="0" xr:uid="{CC26DC08-4151-4852-A5C4-5010312B611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5" authorId="1" shapeId="0" xr:uid="{243FF7ED-BAE4-40FA-BCAE-CDB9DD8FB7F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<sst xmlns="http://schemas.openxmlformats.org/spreadsheetml/2006/main" count="563" uniqueCount="141">
  <si>
    <t>DD5085740</t>
  </si>
  <si>
    <t>C29511 Orange County Transportation, Site Config, VF-2420-54X210 G3, VM-1028-16X48 G5</t>
  </si>
  <si>
    <t>Rev 01</t>
  </si>
  <si>
    <t>SYSTEM CONFIGURATION
VF-2420-54X210-34-RGB @1</t>
  </si>
  <si>
    <t>SIGN/S</t>
  </si>
  <si>
    <t>OPTION</t>
  </si>
  <si>
    <t>VALUE</t>
  </si>
  <si>
    <t>MODEL</t>
  </si>
  <si>
    <t>VF</t>
  </si>
  <si>
    <t>1, 2, 3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</si>
  <si>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</si>
  <si>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</si>
  <si>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</si>
  <si>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</si>
  <si>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</si>
  <si>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</si>
  <si>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</si>
  <si>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</si>
  <si>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</si>
  <si>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</si>
  <si>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</si>
  <si>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</si>
  <si>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</si>
  <si>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</si>
  <si>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WIRING LAYOUT</t>
  </si>
  <si>
    <t>ROWS</t>
  </si>
  <si>
    <t>DISPLAY INTERFACE</t>
  </si>
  <si>
    <t xml:space="preserve">CONFIGURE </t>
  </si>
  <si>
    <t>ALIAS TO SIGN</t>
  </si>
  <si>
    <t>2, 3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</si>
  <si>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</si>
  <si>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</si>
  <si>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</si>
  <si>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</si>
  <si>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</si>
  <si>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</si>
  <si>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</si>
  <si>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</si>
  <si>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</si>
  <si>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</si>
  <si>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</si>
  <si>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</si>
  <si>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</si>
  <si>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</si>
  <si>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</si>
  <si>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</si>
  <si>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</si>
  <si>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</si>
  <si>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</si>
  <si>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</si>
  <si>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</si>
  <si>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</si>
  <si>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</si>
  <si>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</si>
  <si>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</si>
  <si>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</si>
  <si>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</si>
  <si>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</si>
  <si>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</si>
  <si>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</si>
  <si>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</si>
  <si>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</si>
  <si>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</si>
  <si>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</si>
  <si>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</si>
  <si>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</si>
  <si>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ALPHA FXM SERIES</t>
  </si>
  <si>
    <t>By Brightness %</t>
  </si>
  <si>
    <t>1 Hour</t>
  </si>
  <si>
    <t>Default IP</t>
  </si>
  <si>
    <t>Entire display</t>
  </si>
  <si>
    <t>Percent - 50%</t>
  </si>
  <si>
    <t>Ethernet</t>
  </si>
  <si>
    <t>ADD SURGE</t>
  </si>
  <si>
    <t>Surge Suppressor</t>
  </si>
  <si>
    <t>1st Display Interface</t>
  </si>
  <si>
    <t>Control Pin - 21</t>
  </si>
  <si>
    <t>SYSTEM CONFIGURATION
VM-1028-16X48-20-RGB</t>
  </si>
  <si>
    <t>VM</t>
  </si>
  <si>
    <t>16X16</t>
  </si>
  <si>
    <t>BAYS</t>
  </si>
  <si>
    <t>Gen IV</t>
  </si>
  <si>
    <t>PS Redundancy Board</t>
  </si>
  <si>
    <t>Module Output - 1</t>
  </si>
  <si>
    <t>ON 1ST DISPLAY INTERFACE</t>
  </si>
  <si>
    <t>CUSTOM OPTIONS</t>
  </si>
  <si>
    <t>1, 2, 3, 4</t>
  </si>
  <si>
    <t>SYSTEM BACKUP FILES</t>
  </si>
  <si>
    <t>DD5086165</t>
  </si>
  <si>
    <t>GUIDE - DD4832617</t>
  </si>
  <si>
    <t>TRANSLATION TABLE</t>
  </si>
  <si>
    <t>ER-5086136</t>
  </si>
  <si>
    <t>CONTROLLER CONFIGURATION PACKAGE</t>
  </si>
  <si>
    <t>N/A</t>
  </si>
  <si>
    <t>Reference Drawings</t>
  </si>
  <si>
    <t>VF-2420 Drawings:</t>
  </si>
  <si>
    <t>Schematic, DC Power System, 2-4 Power Supplies, 34mm Signs</t>
  </si>
  <si>
    <t>DWG-1067661</t>
  </si>
  <si>
    <t>Shop Drawing, VF-24**-54x210-34-*</t>
  </si>
  <si>
    <t>DWG-1159701</t>
  </si>
  <si>
    <t>Schematic, VF-24X0, 2 UPS, 120 VAC</t>
  </si>
  <si>
    <t>DWG-1168334</t>
  </si>
  <si>
    <t>Rear Electrical, VF-2420-54x210-34-RGB</t>
  </si>
  <si>
    <t>DWG-5085454</t>
  </si>
  <si>
    <t>Site Riser, VM, DC, One VFC, One VF Sign, 1 VM Sign</t>
  </si>
  <si>
    <t>DWG-5086129</t>
  </si>
  <si>
    <t>Schematic, Signal, VF-2420-54x210-34-RGB</t>
  </si>
  <si>
    <t>DWG-5086407</t>
  </si>
  <si>
    <t>Schematic, UPS, Battery Interconnect, One String, Two Head Unit</t>
  </si>
  <si>
    <t>DWG-5087861</t>
  </si>
  <si>
    <t>VM-1020 Drawing:</t>
  </si>
  <si>
    <t>Schematic, VM-1020, DC, 20mm, 24H, 32-64W, 16H 32-64W</t>
  </si>
  <si>
    <t>DWG-3901136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</si>
  <si>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</si>
  <si>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</si>
  <si>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</si>
  <si>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</si>
  <si>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</si>
  <si>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</si>
  <si>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VM-1020-16x48-20-RGB</t>
  </si>
  <si>
    <t>DWG-4780721</t>
  </si>
  <si>
    <t>Site Riser, VM, DC, One VFC, One VF Sign, One VM Sign</t>
  </si>
  <si>
    <t>Traffic Cabinet Drawings:</t>
  </si>
  <si>
    <t>Schematic, 334 Traffic Cabinet, Door Switch and Light, Two Door</t>
  </si>
  <si>
    <t>DWG-3160822</t>
  </si>
  <si>
    <t>Shop Drawing, Traffic Cabinet, 334, Ground Mount, VFC</t>
  </si>
  <si>
    <t>DWG-4813163</t>
  </si>
  <si>
    <t>Final Assembly, Traffic Cabinet, 334, Ground Mount, Display UPS, VFC</t>
  </si>
  <si>
    <t>DWG-5085532</t>
  </si>
  <si>
    <t>Schematic, Enclosure, PS and PSRB Only, Two Power Supplies, One PSRB</t>
  </si>
  <si>
    <t>DWG-5086931</t>
  </si>
  <si>
    <t>Schematic, Traffic Cabinet 120 VAC, Two Display UPS, VF and VM</t>
  </si>
  <si>
    <t>DWG-5087546</t>
  </si>
  <si>
    <t>Signal Schematic, Traffic Cabinet, VFC, Door Open Detection, Two Door</t>
  </si>
  <si>
    <t>DWG-5087836</t>
  </si>
  <si>
    <t>Site Notes</t>
  </si>
  <si>
    <t xml:space="preserve">Markup </t>
  </si>
  <si>
    <t>Signs 1-3 do not need line light to function</t>
  </si>
  <si>
    <t>Rev 00</t>
  </si>
  <si>
    <t>On Video Processor</t>
  </si>
  <si>
    <t>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</si>
</sst>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5" xfId="0" applyBorder="1"/>
    <xf numFmtId="0" fontId="0" fillId="0" borderId="26" xfId="0" applyBorder="1"/>
    <xf numFmtId="0" fontId="0" fillId="0" borderId="26" xfId="0" quotePrefix="1" applyBorder="1"/>
    <xf numFmtId="0" fontId="0" fillId="0" borderId="12" xfId="0" quotePrefix="1" applyBorder="1"/>
    <xf numFmtId="0" fontId="0" fillId="0" borderId="24" xfId="0" quotePrefix="1" applyBorder="1" applyAlignment="1">
      <alignment horizontal="left"/>
    </xf>
    <xf numFmtId="0" fontId="0" fillId="2" borderId="15" xfId="0" quotePrefix="1" applyFill="1" applyBorder="1"/>
    <xf numFmtId="0" fontId="0" fillId="2" borderId="15" xfId="0" quotePrefix="1" applyFill="1" applyBorder="1" applyAlignment="1">
      <alignment horizontal="left"/>
    </xf>
    <xf numFmtId="9" fontId="0" fillId="2" borderId="15" xfId="0" quotePrefix="1" applyNumberFormat="1" applyFill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6" xfId="0" quotePrefix="1" applyBorder="1"/>
    <xf numFmtId="0" fontId="0" fillId="2" borderId="26" xfId="0" quotePrefix="1" applyFill="1" applyBorder="1"/>
    <xf numFmtId="0" fontId="0" fillId="0" borderId="28" xfId="0" quotePrefix="1" applyBorder="1"/>
    <xf numFmtId="0" fontId="0" fillId="0" borderId="25" xfId="0" quotePrefix="1" applyBorder="1"/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4" xfId="0" quotePrefix="1" applyBorder="1"/>
    <xf numFmtId="0" fontId="0" fillId="0" borderId="38" xfId="0" quotePrefix="1" applyBorder="1"/>
    <xf numFmtId="0" fontId="0" fillId="0" borderId="15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6" xfId="0" quotePrefix="1" applyBorder="1"/>
    <xf numFmtId="0" fontId="0" fillId="0" borderId="27" xfId="0" quotePrefix="1" applyBorder="1"/>
    <xf numFmtId="0" fontId="0" fillId="0" borderId="39" xfId="0" applyBorder="1"/>
    <xf numFmtId="0" fontId="0" fillId="0" borderId="15" xfId="0" quotePrefix="1" applyBorder="1"/>
    <xf numFmtId="0" fontId="0" fillId="0" borderId="40" xfId="0" quotePrefix="1" applyBorder="1"/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/>
    <xf numFmtId="0" fontId="0" fillId="0" borderId="31" xfId="0" applyBorder="1" applyAlignment="1">
      <alignment horizontal="left"/>
    </xf>
    <xf numFmtId="0" fontId="0" fillId="0" borderId="8" xfId="0" quotePrefix="1" applyBorder="1"/>
    <xf numFmtId="0" fontId="0" fillId="0" borderId="10" xfId="0" quotePrefix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3" fillId="0" borderId="4" xfId="0" applyFont="1" applyBorder="1"/>
    <xf numFmtId="0" fontId="0" fillId="0" borderId="19" xfId="0" quotePrefix="1" applyBorder="1"/>
    <xf numFmtId="0" fontId="0" fillId="0" borderId="21" xfId="0" applyBorder="1"/>
    <xf numFmtId="0" fontId="0" fillId="0" borderId="16" xfId="0" applyBorder="1"/>
    <xf numFmtId="0" fontId="0" fillId="0" borderId="19" xfId="0" applyBorder="1"/>
    <xf numFmtId="0" fontId="0" fillId="0" borderId="52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2" borderId="19" xfId="0" quotePrefix="1" applyFill="1" applyBorder="1" applyAlignment="1">
      <alignment horizontal="center" vertical="center"/>
    </xf>
    <xf numFmtId="0" fontId="0" fillId="0" borderId="8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40" xfId="0" quotePrefix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quotePrefix="1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4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125</xdr:row>
      <xdr:rowOff>9525</xdr:rowOff>
    </xdr:from>
    <xdr:to>
      <xdr:col>22</xdr:col>
      <xdr:colOff>552450</xdr:colOff>
      <xdr:row>167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273E1-05FB-4F1C-9409-E503615A9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22898100"/>
          <a:ext cx="16611600" cy="809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124</xdr:row>
      <xdr:rowOff>9525</xdr:rowOff>
    </xdr:from>
    <xdr:to>
      <xdr:col>22</xdr:col>
      <xdr:colOff>552450</xdr:colOff>
      <xdr:row>166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D7C75D-1B57-A53B-200C-8489319F4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22898100"/>
          <a:ext cx="16611600" cy="809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F9B0F-8379-4438-9481-ECE38526CD06}">
  <dimension ref="B1:I170"/>
  <sheetViews>
    <sheetView tabSelected="1" topLeftCell="F98" workbookViewId="0">
      <selection activeCell="C171" sqref="C17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" customWidth="1"/>
    <col min="5" max="5" width="18.7109375" customWidth="1"/>
    <col min="6" max="6" width="29" customWidth="1"/>
    <col min="7" max="7" width="14.28515625" customWidth="1"/>
  </cols>
  <sheetData>
    <row r="1" spans="2:9" ht="15.75" thickBot="1">
      <c r="B1" s="22" t="s">
        <v>0</v>
      </c>
      <c r="C1" s="108" t="s">
        <v>1</v>
      </c>
      <c r="D1" s="108"/>
      <c r="E1" s="108"/>
      <c r="F1" s="108"/>
      <c r="G1" s="23" t="s">
        <v>2</v>
      </c>
    </row>
    <row r="2" spans="2:9" ht="30" customHeight="1" thickBot="1">
      <c r="B2" s="109" t="s">
        <v>3</v>
      </c>
      <c r="C2" s="72"/>
      <c r="D2" s="72"/>
      <c r="E2" s="72"/>
      <c r="F2" s="72"/>
      <c r="G2" s="110" t="s">
        <v>4</v>
      </c>
    </row>
    <row r="3" spans="2:9" ht="15.75" thickBot="1">
      <c r="B3" s="90" t="s">
        <v>5</v>
      </c>
      <c r="C3" s="91"/>
      <c r="D3" s="91" t="s">
        <v>6</v>
      </c>
      <c r="E3" s="91"/>
      <c r="F3" s="112"/>
      <c r="G3" s="111"/>
    </row>
    <row r="4" spans="2:9">
      <c r="B4" s="79" t="s">
        <v>7</v>
      </c>
      <c r="C4" s="80"/>
      <c r="D4" s="80" t="s">
        <v>8</v>
      </c>
      <c r="E4" s="80"/>
      <c r="F4" s="107"/>
      <c r="G4" s="61" t="s">
        <v>9</v>
      </c>
    </row>
    <row r="5" spans="2:9">
      <c r="B5" s="79" t="s">
        <v>10</v>
      </c>
      <c r="C5" s="80"/>
      <c r="D5" s="80" t="s">
        <v>11</v>
      </c>
      <c r="E5" s="80"/>
      <c r="F5" s="107"/>
      <c r="G5" s="62"/>
    </row>
    <row r="6" spans="2:9">
      <c r="B6" s="98" t="s">
        <v>12</v>
      </c>
      <c r="C6" s="11" t="s">
        <v>13</v>
      </c>
      <c r="D6" s="80" t="s">
        <v>14</v>
      </c>
      <c r="E6" s="80"/>
      <c r="F6" s="107"/>
      <c r="G6" s="62"/>
    </row>
    <row r="7" spans="2:9">
      <c r="B7" s="98"/>
      <c r="C7" s="11" t="s">
        <v>15</v>
      </c>
      <c r="D7" s="80" t="s">
        <v>16</v>
      </c>
      <c r="E7" s="80"/>
      <c r="F7" s="107"/>
      <c r="G7" s="62"/>
    </row>
    <row r="8" spans="2:9">
      <c r="B8" s="98"/>
      <c r="C8" s="11" t="s">
        <v>17</v>
      </c>
      <c r="D8" s="80" t="s">
        <v>18</v>
      </c>
      <c r="E8" s="80"/>
      <c r="F8" s="107"/>
      <c r="G8" s="62"/>
      <c r="H8" s="32"/>
    </row>
    <row r="9" spans="2:9">
      <c r="B9" s="98"/>
      <c r="C9" s="11" t="s">
        <v>19</v>
      </c>
      <c r="D9" s="59">
        <f>IF(D8="9x5","66 OR 46 - TYPE IN THE RIGHT ONE",IF(D8="16x16",20,IF(D8="24x16",20,(IF(D8="9x15",34,"SELECT MODULE SIZE")))))</f>
        <v>34</v>
      </c>
      <c r="E9" s="59"/>
      <c r="F9" s="60"/>
      <c r="G9" s="62"/>
      <c r="I9" s="4"/>
    </row>
    <row r="10" spans="2:9">
      <c r="B10" s="79" t="s">
        <v>20</v>
      </c>
      <c r="C10" s="80"/>
      <c r="D10" s="59">
        <v>18</v>
      </c>
      <c r="E10" s="59"/>
      <c r="F10" s="60"/>
      <c r="G10" s="62"/>
    </row>
    <row r="11" spans="2:9">
      <c r="B11" s="79" t="s">
        <v>21</v>
      </c>
      <c r="C11" s="80"/>
      <c r="D11" s="59">
        <v>210</v>
      </c>
      <c r="E11" s="59"/>
      <c r="F11" s="60"/>
      <c r="G11" s="62"/>
    </row>
    <row r="12" spans="2:9">
      <c r="B12" s="79" t="s">
        <v>22</v>
      </c>
      <c r="C12" s="80"/>
      <c r="D12" s="80" t="s">
        <v>23</v>
      </c>
      <c r="E12" s="80"/>
      <c r="F12" s="107"/>
      <c r="G12" s="62"/>
    </row>
    <row r="13" spans="2:9" ht="15.75" thickBot="1">
      <c r="B13" s="79" t="s">
        <v>24</v>
      </c>
      <c r="C13" s="80"/>
      <c r="D13" s="59" t="s">
        <v>25</v>
      </c>
      <c r="E13" s="59"/>
      <c r="F13" s="60"/>
      <c r="G13" s="63"/>
    </row>
    <row r="14" spans="2:9" ht="15.75" thickBot="1">
      <c r="B14" s="55" t="s">
        <v>26</v>
      </c>
      <c r="C14" s="11" t="s">
        <v>27</v>
      </c>
      <c r="D14" s="59">
        <v>1</v>
      </c>
      <c r="E14" s="59"/>
      <c r="F14" s="60"/>
      <c r="G14" s="56">
        <v>1</v>
      </c>
    </row>
    <row r="15" spans="2:9" ht="15.75" thickBot="1">
      <c r="B15" s="53" t="s">
        <v>26</v>
      </c>
      <c r="C15" s="54" t="s">
        <v>28</v>
      </c>
      <c r="D15" s="57">
        <v>1</v>
      </c>
      <c r="E15" s="57"/>
      <c r="F15" s="58"/>
      <c r="G15" s="56" t="s">
        <v>29</v>
      </c>
    </row>
    <row r="16" spans="2:9" ht="15.75" thickBot="1"/>
    <row r="17" spans="2:7" ht="15.75" thickBot="1">
      <c r="B17" s="71" t="s">
        <v>30</v>
      </c>
      <c r="C17" s="72"/>
      <c r="D17" s="72"/>
      <c r="E17" s="72"/>
      <c r="F17" s="72"/>
      <c r="G17" s="61" t="s">
        <v>9</v>
      </c>
    </row>
    <row r="18" spans="2:7">
      <c r="B18" s="105" t="s">
        <v>5</v>
      </c>
      <c r="C18" s="106"/>
      <c r="D18" s="20" t="s">
        <v>6</v>
      </c>
      <c r="E18" s="20" t="s">
        <v>31</v>
      </c>
      <c r="F18" s="21" t="s">
        <v>32</v>
      </c>
      <c r="G18" s="62"/>
    </row>
    <row r="19" spans="2:7">
      <c r="B19" s="99" t="s">
        <v>33</v>
      </c>
      <c r="C19" s="100"/>
      <c r="D19" s="11" t="s">
        <v>34</v>
      </c>
      <c r="E19" s="11" t="s">
        <v>35</v>
      </c>
      <c r="F19" s="12" t="s">
        <v>36</v>
      </c>
      <c r="G19" s="62"/>
    </row>
    <row r="20" spans="2:7">
      <c r="B20" s="99" t="s">
        <v>33</v>
      </c>
      <c r="C20" s="100"/>
      <c r="D20" s="11" t="s">
        <v>11</v>
      </c>
      <c r="E20" s="11" t="s">
        <v>35</v>
      </c>
      <c r="F20" s="12" t="s">
        <v>36</v>
      </c>
      <c r="G20" s="62"/>
    </row>
    <row r="21" spans="2:7">
      <c r="B21" s="99" t="s">
        <v>33</v>
      </c>
      <c r="C21" s="100"/>
      <c r="D21" s="11" t="s">
        <v>37</v>
      </c>
      <c r="E21" s="11" t="s">
        <v>35</v>
      </c>
      <c r="F21" s="12" t="s">
        <v>36</v>
      </c>
      <c r="G21" s="62"/>
    </row>
    <row r="22" spans="2:7">
      <c r="B22" s="99" t="s">
        <v>33</v>
      </c>
      <c r="C22" s="100"/>
      <c r="D22" s="11" t="s">
        <v>38</v>
      </c>
      <c r="E22" s="11" t="s">
        <v>35</v>
      </c>
      <c r="F22" s="12" t="s">
        <v>36</v>
      </c>
      <c r="G22" s="62"/>
    </row>
    <row r="23" spans="2:7">
      <c r="B23" s="99" t="s">
        <v>39</v>
      </c>
      <c r="C23" s="100"/>
      <c r="D23" s="11" t="s">
        <v>40</v>
      </c>
      <c r="E23" s="11" t="s">
        <v>35</v>
      </c>
      <c r="F23" s="12" t="s">
        <v>36</v>
      </c>
      <c r="G23" s="62"/>
    </row>
    <row r="24" spans="2:7">
      <c r="B24" s="99" t="s">
        <v>39</v>
      </c>
      <c r="C24" s="100"/>
      <c r="D24" s="11" t="s">
        <v>41</v>
      </c>
      <c r="E24" s="11" t="s">
        <v>35</v>
      </c>
      <c r="F24" s="12" t="s">
        <v>36</v>
      </c>
      <c r="G24" s="62"/>
    </row>
    <row r="25" spans="2:7">
      <c r="B25" s="99" t="s">
        <v>39</v>
      </c>
      <c r="C25" s="100"/>
      <c r="D25" s="11" t="s">
        <v>12</v>
      </c>
      <c r="E25" s="11" t="s">
        <v>35</v>
      </c>
      <c r="F25" s="12" t="s">
        <v>36</v>
      </c>
      <c r="G25" s="62"/>
    </row>
    <row r="26" spans="2:7">
      <c r="B26" s="99" t="s">
        <v>42</v>
      </c>
      <c r="C26" s="100"/>
      <c r="D26" s="11" t="s">
        <v>41</v>
      </c>
      <c r="E26" s="11" t="s">
        <v>35</v>
      </c>
      <c r="F26" s="12" t="s">
        <v>36</v>
      </c>
      <c r="G26" s="62"/>
    </row>
    <row r="27" spans="2:7">
      <c r="B27" s="99" t="s">
        <v>43</v>
      </c>
      <c r="C27" s="100"/>
      <c r="D27" s="35">
        <v>4</v>
      </c>
      <c r="E27" s="35" t="s">
        <v>44</v>
      </c>
      <c r="F27" s="13" t="s">
        <v>45</v>
      </c>
      <c r="G27" s="62"/>
    </row>
    <row r="28" spans="2:7">
      <c r="B28" s="99" t="s">
        <v>46</v>
      </c>
      <c r="C28" s="100"/>
      <c r="D28" s="35" t="s">
        <v>47</v>
      </c>
      <c r="E28" s="35"/>
      <c r="F28" s="12"/>
      <c r="G28" s="62"/>
    </row>
    <row r="29" spans="2:7">
      <c r="B29" s="99" t="s">
        <v>48</v>
      </c>
      <c r="C29" s="100"/>
      <c r="D29" s="35" t="s">
        <v>47</v>
      </c>
      <c r="E29" s="35"/>
      <c r="F29" s="12"/>
      <c r="G29" s="62"/>
    </row>
    <row r="30" spans="2:7">
      <c r="B30" s="99" t="s">
        <v>49</v>
      </c>
      <c r="C30" s="100"/>
      <c r="D30" s="35">
        <v>1</v>
      </c>
      <c r="E30" s="35" t="s">
        <v>44</v>
      </c>
      <c r="F30" s="13" t="s">
        <v>50</v>
      </c>
      <c r="G30" s="62"/>
    </row>
    <row r="31" spans="2:7">
      <c r="B31" s="99" t="s">
        <v>51</v>
      </c>
      <c r="C31" s="100"/>
      <c r="D31" s="34" t="s">
        <v>47</v>
      </c>
      <c r="E31" s="35" t="s">
        <v>44</v>
      </c>
      <c r="F31" s="33" t="s">
        <v>44</v>
      </c>
      <c r="G31" s="62"/>
    </row>
    <row r="32" spans="2:7">
      <c r="B32" s="99" t="s">
        <v>52</v>
      </c>
      <c r="C32" s="100"/>
      <c r="D32" s="35">
        <v>7</v>
      </c>
      <c r="E32" s="35" t="s">
        <v>44</v>
      </c>
      <c r="F32" s="13" t="s">
        <v>44</v>
      </c>
      <c r="G32" s="62"/>
    </row>
    <row r="33" spans="2:7">
      <c r="B33" s="99" t="s">
        <v>53</v>
      </c>
      <c r="C33" s="100"/>
      <c r="D33" s="34" t="s">
        <v>47</v>
      </c>
      <c r="E33" s="35" t="s">
        <v>44</v>
      </c>
      <c r="F33" s="13" t="s">
        <v>44</v>
      </c>
      <c r="G33" s="62"/>
    </row>
    <row r="34" spans="2:7">
      <c r="B34" s="99" t="s">
        <v>54</v>
      </c>
      <c r="C34" s="100"/>
      <c r="D34" s="34" t="s">
        <v>47</v>
      </c>
      <c r="E34" s="35" t="s">
        <v>44</v>
      </c>
      <c r="F34" s="13" t="s">
        <v>44</v>
      </c>
      <c r="G34" s="62"/>
    </row>
    <row r="35" spans="2:7">
      <c r="B35" s="99" t="s">
        <v>55</v>
      </c>
      <c r="C35" s="100"/>
      <c r="D35" s="34" t="s">
        <v>47</v>
      </c>
      <c r="E35" s="35" t="s">
        <v>44</v>
      </c>
      <c r="F35" s="13" t="s">
        <v>44</v>
      </c>
      <c r="G35" s="62"/>
    </row>
    <row r="36" spans="2:7">
      <c r="B36" s="99" t="s">
        <v>56</v>
      </c>
      <c r="C36" s="100"/>
      <c r="D36" s="34" t="s">
        <v>57</v>
      </c>
      <c r="E36" s="35" t="s">
        <v>44</v>
      </c>
      <c r="F36" s="13" t="s">
        <v>44</v>
      </c>
      <c r="G36" s="62"/>
    </row>
    <row r="37" spans="2:7">
      <c r="B37" s="99" t="s">
        <v>58</v>
      </c>
      <c r="C37" s="100"/>
      <c r="D37" s="35" t="s">
        <v>47</v>
      </c>
      <c r="E37" s="35" t="s">
        <v>59</v>
      </c>
      <c r="F37" s="13" t="s">
        <v>44</v>
      </c>
      <c r="G37" s="62"/>
    </row>
    <row r="38" spans="2:7">
      <c r="B38" s="99" t="s">
        <v>60</v>
      </c>
      <c r="C38" s="100"/>
      <c r="D38" s="35">
        <v>2</v>
      </c>
      <c r="E38" s="35" t="s">
        <v>44</v>
      </c>
      <c r="F38" s="13" t="s">
        <v>44</v>
      </c>
      <c r="G38" s="62"/>
    </row>
    <row r="39" spans="2:7" ht="15.75" thickBot="1">
      <c r="B39" s="99" t="s">
        <v>61</v>
      </c>
      <c r="C39" s="100"/>
      <c r="D39" s="10" t="s">
        <v>62</v>
      </c>
      <c r="E39" s="10"/>
      <c r="F39" s="14"/>
      <c r="G39" s="63"/>
    </row>
    <row r="40" spans="2:7" ht="15.75" thickBot="1">
      <c r="B40" s="28"/>
      <c r="C40" s="29"/>
      <c r="D40" s="29"/>
      <c r="E40" s="29"/>
      <c r="F40" s="30"/>
      <c r="G40" s="31"/>
    </row>
    <row r="41" spans="2:7" ht="15.75" thickBot="1">
      <c r="B41" s="71" t="s">
        <v>63</v>
      </c>
      <c r="C41" s="72"/>
      <c r="D41" s="72"/>
      <c r="E41" s="72"/>
      <c r="F41" s="72"/>
      <c r="G41" s="61">
        <v>1</v>
      </c>
    </row>
    <row r="42" spans="2:7">
      <c r="B42" s="101" t="s">
        <v>64</v>
      </c>
      <c r="C42" s="102"/>
      <c r="D42" s="19">
        <f>IF(B42="DOOR SWITCH 2 (TC)",1,"N/A")</f>
        <v>1</v>
      </c>
      <c r="E42" s="19">
        <f>IF(B42="DOOR SWITCH 2 (TC)",1,"N/A")</f>
        <v>1</v>
      </c>
      <c r="F42" s="24" t="str">
        <f>IF(B42="DOOR SWITCH 2 (TC)","VIP 1","N/A")</f>
        <v>VIP 1</v>
      </c>
      <c r="G42" s="62"/>
    </row>
    <row r="43" spans="2:7">
      <c r="B43" s="66" t="s">
        <v>65</v>
      </c>
      <c r="C43" s="16" t="s">
        <v>66</v>
      </c>
      <c r="D43" s="17" t="s">
        <v>67</v>
      </c>
      <c r="E43" s="17" t="s">
        <v>68</v>
      </c>
      <c r="F43" s="25" t="s">
        <v>69</v>
      </c>
      <c r="G43" s="62"/>
    </row>
    <row r="44" spans="2:7">
      <c r="B44" s="66"/>
      <c r="C44" s="17" t="s">
        <v>70</v>
      </c>
      <c r="D44" s="18" t="s">
        <v>71</v>
      </c>
      <c r="E44" s="17" t="s">
        <v>72</v>
      </c>
      <c r="F44" s="25"/>
      <c r="G44" s="62"/>
    </row>
    <row r="45" spans="2:7">
      <c r="B45" s="52" t="s">
        <v>73</v>
      </c>
      <c r="C45" s="40" t="s">
        <v>74</v>
      </c>
      <c r="D45" s="15" t="s">
        <v>75</v>
      </c>
      <c r="E45" s="15" t="s">
        <v>76</v>
      </c>
      <c r="F45" s="26"/>
      <c r="G45" s="62"/>
    </row>
    <row r="46" spans="2:7" hidden="1">
      <c r="B46" s="103" t="s">
        <v>59</v>
      </c>
      <c r="C46" s="104"/>
      <c r="D46" s="35" t="s">
        <v>44</v>
      </c>
      <c r="E46" s="35" t="s">
        <v>44</v>
      </c>
      <c r="F46" s="13" t="str">
        <f>IF(B46="MINI DC I/O 2","ON DISPLAY INTERFACE","N/A")</f>
        <v>N/A</v>
      </c>
      <c r="G46" s="62"/>
    </row>
    <row r="47" spans="2:7" ht="15.75" thickBot="1">
      <c r="B47" s="69"/>
      <c r="C47" s="70"/>
      <c r="D47" s="36"/>
      <c r="E47" s="36"/>
      <c r="F47" s="27"/>
      <c r="G47" s="63"/>
    </row>
    <row r="48" spans="2:7" ht="15.75" thickBot="1">
      <c r="B48" s="28"/>
      <c r="C48" s="29"/>
      <c r="D48" s="29"/>
      <c r="E48" s="29"/>
      <c r="F48" s="30"/>
      <c r="G48" s="31"/>
    </row>
    <row r="49" spans="2:7" ht="31.5" customHeight="1" thickBot="1">
      <c r="B49" s="94" t="s">
        <v>77</v>
      </c>
      <c r="C49" s="85"/>
      <c r="D49" s="85"/>
      <c r="E49" s="85"/>
      <c r="F49" s="86"/>
      <c r="G49" s="95" t="s">
        <v>4</v>
      </c>
    </row>
    <row r="50" spans="2:7" ht="15.75" thickBot="1">
      <c r="B50" s="90" t="s">
        <v>5</v>
      </c>
      <c r="C50" s="91"/>
      <c r="D50" s="91" t="s">
        <v>6</v>
      </c>
      <c r="E50" s="91"/>
      <c r="F50" s="97"/>
      <c r="G50" s="96"/>
    </row>
    <row r="51" spans="2:7">
      <c r="B51" s="79" t="s">
        <v>7</v>
      </c>
      <c r="C51" s="80"/>
      <c r="D51" s="80" t="s">
        <v>78</v>
      </c>
      <c r="E51" s="80"/>
      <c r="F51" s="93"/>
      <c r="G51" s="87">
        <v>4</v>
      </c>
    </row>
    <row r="52" spans="2:7">
      <c r="B52" s="79" t="s">
        <v>10</v>
      </c>
      <c r="C52" s="80"/>
      <c r="D52" s="80" t="s">
        <v>11</v>
      </c>
      <c r="E52" s="80"/>
      <c r="F52" s="93"/>
      <c r="G52" s="88"/>
    </row>
    <row r="53" spans="2:7">
      <c r="B53" s="98" t="s">
        <v>12</v>
      </c>
      <c r="C53" s="11" t="s">
        <v>13</v>
      </c>
      <c r="D53" s="80" t="s">
        <v>14</v>
      </c>
      <c r="E53" s="80"/>
      <c r="F53" s="93"/>
      <c r="G53" s="88"/>
    </row>
    <row r="54" spans="2:7">
      <c r="B54" s="98"/>
      <c r="C54" s="11" t="s">
        <v>15</v>
      </c>
      <c r="D54" s="80" t="s">
        <v>16</v>
      </c>
      <c r="E54" s="80"/>
      <c r="F54" s="93"/>
      <c r="G54" s="88"/>
    </row>
    <row r="55" spans="2:7">
      <c r="B55" s="98"/>
      <c r="C55" s="11" t="s">
        <v>17</v>
      </c>
      <c r="D55" s="80" t="s">
        <v>79</v>
      </c>
      <c r="E55" s="80"/>
      <c r="F55" s="93"/>
      <c r="G55" s="88"/>
    </row>
    <row r="56" spans="2:7">
      <c r="B56" s="98"/>
      <c r="C56" s="11" t="s">
        <v>19</v>
      </c>
      <c r="D56" s="59">
        <v>20</v>
      </c>
      <c r="E56" s="59"/>
      <c r="F56" s="92"/>
      <c r="G56" s="88"/>
    </row>
    <row r="57" spans="2:7">
      <c r="B57" s="79" t="s">
        <v>20</v>
      </c>
      <c r="C57" s="80"/>
      <c r="D57" s="59">
        <v>16</v>
      </c>
      <c r="E57" s="59"/>
      <c r="F57" s="92"/>
      <c r="G57" s="88"/>
    </row>
    <row r="58" spans="2:7">
      <c r="B58" s="79" t="s">
        <v>21</v>
      </c>
      <c r="C58" s="80"/>
      <c r="D58" s="59">
        <v>48</v>
      </c>
      <c r="E58" s="59"/>
      <c r="F58" s="92"/>
      <c r="G58" s="88"/>
    </row>
    <row r="59" spans="2:7">
      <c r="B59" s="79" t="s">
        <v>22</v>
      </c>
      <c r="C59" s="80"/>
      <c r="D59" s="80" t="s">
        <v>23</v>
      </c>
      <c r="E59" s="80"/>
      <c r="F59" s="93"/>
      <c r="G59" s="88"/>
    </row>
    <row r="60" spans="2:7">
      <c r="B60" s="79" t="s">
        <v>26</v>
      </c>
      <c r="C60" s="80"/>
      <c r="D60" s="59">
        <v>1</v>
      </c>
      <c r="E60" s="59"/>
      <c r="F60" s="92"/>
      <c r="G60" s="88"/>
    </row>
    <row r="61" spans="2:7" ht="15.75" thickBot="1">
      <c r="B61" s="77" t="s">
        <v>24</v>
      </c>
      <c r="C61" s="78"/>
      <c r="D61" s="57" t="s">
        <v>80</v>
      </c>
      <c r="E61" s="57"/>
      <c r="F61" s="83"/>
      <c r="G61" s="89"/>
    </row>
    <row r="62" spans="2:7" ht="15.75" thickBot="1"/>
    <row r="63" spans="2:7" ht="15.75" thickBot="1">
      <c r="B63" s="84" t="s">
        <v>30</v>
      </c>
      <c r="C63" s="85"/>
      <c r="D63" s="85"/>
      <c r="E63" s="85"/>
      <c r="F63" s="86"/>
      <c r="G63" s="87">
        <v>4</v>
      </c>
    </row>
    <row r="64" spans="2:7">
      <c r="B64" s="90" t="s">
        <v>5</v>
      </c>
      <c r="C64" s="91"/>
      <c r="D64" s="42" t="s">
        <v>6</v>
      </c>
      <c r="E64" s="42" t="s">
        <v>31</v>
      </c>
      <c r="F64" s="43" t="s">
        <v>32</v>
      </c>
      <c r="G64" s="88"/>
    </row>
    <row r="65" spans="2:7">
      <c r="B65" s="79" t="s">
        <v>33</v>
      </c>
      <c r="C65" s="80"/>
      <c r="D65" s="11" t="s">
        <v>38</v>
      </c>
      <c r="E65" s="11" t="s">
        <v>35</v>
      </c>
      <c r="F65" s="44" t="s">
        <v>36</v>
      </c>
      <c r="G65" s="88"/>
    </row>
    <row r="66" spans="2:7">
      <c r="B66" s="79" t="s">
        <v>39</v>
      </c>
      <c r="C66" s="80"/>
      <c r="D66" s="11" t="s">
        <v>12</v>
      </c>
      <c r="E66" s="11" t="s">
        <v>35</v>
      </c>
      <c r="F66" s="44" t="s">
        <v>36</v>
      </c>
      <c r="G66" s="88"/>
    </row>
    <row r="67" spans="2:7">
      <c r="B67" s="79" t="s">
        <v>42</v>
      </c>
      <c r="C67" s="80"/>
      <c r="D67" s="11" t="s">
        <v>47</v>
      </c>
      <c r="E67" s="40" t="s">
        <v>44</v>
      </c>
      <c r="F67" s="33" t="s">
        <v>44</v>
      </c>
      <c r="G67" s="88"/>
    </row>
    <row r="68" spans="2:7">
      <c r="B68" s="79" t="s">
        <v>43</v>
      </c>
      <c r="C68" s="80"/>
      <c r="D68" s="35" t="s">
        <v>47</v>
      </c>
      <c r="E68" s="35" t="s">
        <v>44</v>
      </c>
      <c r="F68" s="33"/>
      <c r="G68" s="88"/>
    </row>
    <row r="69" spans="2:7">
      <c r="B69" s="79" t="s">
        <v>46</v>
      </c>
      <c r="C69" s="80"/>
      <c r="D69" s="35" t="s">
        <v>47</v>
      </c>
      <c r="E69" s="35"/>
      <c r="F69" s="44"/>
      <c r="G69" s="88"/>
    </row>
    <row r="70" spans="2:7">
      <c r="B70" s="79" t="s">
        <v>48</v>
      </c>
      <c r="C70" s="80"/>
      <c r="D70" s="35" t="s">
        <v>47</v>
      </c>
      <c r="E70" s="35"/>
      <c r="F70" s="44"/>
      <c r="G70" s="88"/>
    </row>
    <row r="71" spans="2:7">
      <c r="B71" s="79" t="s">
        <v>49</v>
      </c>
      <c r="C71" s="80"/>
      <c r="D71" s="35">
        <v>1</v>
      </c>
      <c r="E71" s="35" t="s">
        <v>44</v>
      </c>
      <c r="F71" s="33" t="s">
        <v>50</v>
      </c>
      <c r="G71" s="88"/>
    </row>
    <row r="72" spans="2:7">
      <c r="B72" s="79" t="s">
        <v>51</v>
      </c>
      <c r="C72" s="80"/>
      <c r="D72" s="35" t="s">
        <v>47</v>
      </c>
      <c r="E72" s="35" t="s">
        <v>44</v>
      </c>
      <c r="F72" s="33"/>
      <c r="G72" s="88"/>
    </row>
    <row r="73" spans="2:7">
      <c r="B73" s="79" t="s">
        <v>52</v>
      </c>
      <c r="C73" s="80"/>
      <c r="D73" s="35" t="s">
        <v>47</v>
      </c>
      <c r="E73" s="35" t="s">
        <v>44</v>
      </c>
      <c r="F73" s="33" t="s">
        <v>44</v>
      </c>
      <c r="G73" s="88"/>
    </row>
    <row r="74" spans="2:7">
      <c r="B74" s="79" t="s">
        <v>53</v>
      </c>
      <c r="C74" s="80"/>
      <c r="D74" s="34" t="s">
        <v>47</v>
      </c>
      <c r="E74" s="35" t="s">
        <v>44</v>
      </c>
      <c r="F74" s="33" t="s">
        <v>44</v>
      </c>
      <c r="G74" s="88"/>
    </row>
    <row r="75" spans="2:7">
      <c r="B75" s="79" t="s">
        <v>54</v>
      </c>
      <c r="C75" s="80"/>
      <c r="D75" s="34" t="s">
        <v>47</v>
      </c>
      <c r="E75" s="35" t="s">
        <v>44</v>
      </c>
      <c r="F75" s="33" t="s">
        <v>44</v>
      </c>
      <c r="G75" s="88"/>
    </row>
    <row r="76" spans="2:7">
      <c r="B76" s="79" t="s">
        <v>55</v>
      </c>
      <c r="C76" s="80"/>
      <c r="D76" s="34" t="s">
        <v>47</v>
      </c>
      <c r="E76" s="35" t="s">
        <v>44</v>
      </c>
      <c r="F76" s="33" t="s">
        <v>44</v>
      </c>
      <c r="G76" s="88"/>
    </row>
    <row r="77" spans="2:7">
      <c r="B77" s="79" t="s">
        <v>56</v>
      </c>
      <c r="C77" s="80"/>
      <c r="D77" s="34" t="s">
        <v>57</v>
      </c>
      <c r="E77" s="35" t="s">
        <v>44</v>
      </c>
      <c r="F77" s="33" t="s">
        <v>44</v>
      </c>
      <c r="G77" s="88"/>
    </row>
    <row r="78" spans="2:7">
      <c r="B78" s="79" t="s">
        <v>58</v>
      </c>
      <c r="C78" s="80"/>
      <c r="D78" s="35" t="s">
        <v>47</v>
      </c>
      <c r="E78" s="35" t="s">
        <v>44</v>
      </c>
      <c r="F78" s="33" t="s">
        <v>44</v>
      </c>
      <c r="G78" s="88"/>
    </row>
    <row r="79" spans="2:7">
      <c r="B79" s="79" t="s">
        <v>60</v>
      </c>
      <c r="C79" s="80"/>
      <c r="D79" s="35">
        <v>1</v>
      </c>
      <c r="E79" s="35" t="s">
        <v>44</v>
      </c>
      <c r="F79" s="33" t="s">
        <v>44</v>
      </c>
      <c r="G79" s="88"/>
    </row>
    <row r="80" spans="2:7" ht="15.75" thickBot="1">
      <c r="B80" s="77" t="s">
        <v>61</v>
      </c>
      <c r="C80" s="78"/>
      <c r="D80" s="36" t="s">
        <v>81</v>
      </c>
      <c r="E80" s="36"/>
      <c r="F80" s="41"/>
      <c r="G80" s="89"/>
    </row>
    <row r="81" spans="2:7" ht="15.75" thickBot="1">
      <c r="B81" s="45"/>
      <c r="C81" s="45"/>
      <c r="D81" s="29"/>
      <c r="E81" s="29"/>
      <c r="F81" s="30"/>
      <c r="G81" s="31"/>
    </row>
    <row r="82" spans="2:7">
      <c r="B82" s="81" t="s">
        <v>63</v>
      </c>
      <c r="C82" s="82"/>
      <c r="D82" s="82"/>
      <c r="E82" s="82"/>
      <c r="F82" s="82"/>
      <c r="G82" s="61">
        <v>4</v>
      </c>
    </row>
    <row r="83" spans="2:7" hidden="1">
      <c r="B83" s="64"/>
      <c r="C83" s="65"/>
      <c r="D83" s="35" t="str">
        <f>IF(B83="DOOR SWITCH 2 (TC)",1,"N/A")</f>
        <v>N/A</v>
      </c>
      <c r="E83" s="35" t="str">
        <f>IF(B83="DOOR SWITCH 2 (TC)",1,"N/A")</f>
        <v>N/A</v>
      </c>
      <c r="F83" s="13" t="str">
        <f>IF(B83="DOOR SWITCH 2 (TC)","VIP 1","N/A")</f>
        <v>N/A</v>
      </c>
      <c r="G83" s="62"/>
    </row>
    <row r="84" spans="2:7" hidden="1">
      <c r="B84" s="66" t="s">
        <v>59</v>
      </c>
      <c r="C84" s="16" t="s">
        <v>59</v>
      </c>
      <c r="D84" s="17" t="s">
        <v>59</v>
      </c>
      <c r="E84" s="17" t="s">
        <v>59</v>
      </c>
      <c r="F84" s="25" t="s">
        <v>59</v>
      </c>
      <c r="G84" s="62"/>
    </row>
    <row r="85" spans="2:7" hidden="1">
      <c r="B85" s="66"/>
      <c r="C85" s="17" t="s">
        <v>59</v>
      </c>
      <c r="D85" s="18" t="s">
        <v>59</v>
      </c>
      <c r="E85" s="17" t="s">
        <v>59</v>
      </c>
      <c r="F85" s="25"/>
      <c r="G85" s="62"/>
    </row>
    <row r="86" spans="2:7">
      <c r="B86" s="46" t="s">
        <v>82</v>
      </c>
      <c r="C86" s="40" t="s">
        <v>83</v>
      </c>
      <c r="D86" s="40" t="str">
        <f>IF(B86="PS Redundancy Board","I/O Board Outputs - NO"," ")</f>
        <v>I/O Board Outputs - NO</v>
      </c>
      <c r="E86" s="40" t="str">
        <f>IF(B86="PS Redundancy Board","Sensor Address -1"," ")</f>
        <v>Sensor Address -1</v>
      </c>
      <c r="F86" s="12" t="s">
        <v>84</v>
      </c>
      <c r="G86" s="62"/>
    </row>
    <row r="87" spans="2:7" hidden="1">
      <c r="B87" s="46" t="s">
        <v>59</v>
      </c>
      <c r="C87" s="40" t="s">
        <v>59</v>
      </c>
      <c r="D87" s="40" t="str">
        <f>IF(B87="PS Redundancy Board","I/O Board Outputs - NO"," ")</f>
        <v xml:space="preserve"> </v>
      </c>
      <c r="E87" s="40" t="str">
        <f>IF(B87="PS Redundancy Board","Sensor Address -2"," ")</f>
        <v xml:space="preserve"> </v>
      </c>
      <c r="F87" s="13"/>
      <c r="G87" s="62"/>
    </row>
    <row r="88" spans="2:7" hidden="1">
      <c r="B88" s="46" t="s">
        <v>59</v>
      </c>
      <c r="C88" s="40"/>
      <c r="D88" s="40" t="str">
        <f>IF(B88="PS Redundancy Board","I/O Board Outputs - NO"," ")</f>
        <v xml:space="preserve"> </v>
      </c>
      <c r="E88" s="40" t="str">
        <f>IF(B88="PS Redundancy Board","Sensor Address -3"," ")</f>
        <v xml:space="preserve"> </v>
      </c>
      <c r="F88" s="13"/>
      <c r="G88" s="62"/>
    </row>
    <row r="89" spans="2:7" hidden="1">
      <c r="B89" s="67" t="s">
        <v>59</v>
      </c>
      <c r="C89" s="68"/>
      <c r="D89" s="35" t="s">
        <v>44</v>
      </c>
      <c r="E89" s="35" t="s">
        <v>44</v>
      </c>
      <c r="F89" s="13"/>
      <c r="G89" s="62"/>
    </row>
    <row r="90" spans="2:7" ht="15.75" thickBot="1">
      <c r="B90" s="69" t="s">
        <v>59</v>
      </c>
      <c r="C90" s="70"/>
      <c r="D90" s="10"/>
      <c r="E90" s="10"/>
      <c r="F90" s="14"/>
      <c r="G90" s="63"/>
    </row>
    <row r="91" spans="2:7" ht="15.75" thickBot="1">
      <c r="C91" s="9"/>
      <c r="D91" s="9"/>
      <c r="E91" s="8"/>
      <c r="F91" s="4"/>
      <c r="G91" s="5"/>
    </row>
    <row r="92" spans="2:7" ht="15.75" thickBot="1">
      <c r="B92" s="71" t="s">
        <v>85</v>
      </c>
      <c r="C92" s="72"/>
      <c r="D92" s="72"/>
      <c r="E92" s="72"/>
      <c r="F92" s="72"/>
      <c r="G92" s="61" t="s">
        <v>86</v>
      </c>
    </row>
    <row r="93" spans="2:7">
      <c r="B93" s="73" t="s">
        <v>87</v>
      </c>
      <c r="C93" s="65"/>
      <c r="D93" s="65"/>
      <c r="E93" s="38" t="s">
        <v>88</v>
      </c>
      <c r="F93" s="39" t="s">
        <v>89</v>
      </c>
      <c r="G93" s="62"/>
    </row>
    <row r="94" spans="2:7">
      <c r="B94" s="74" t="s">
        <v>90</v>
      </c>
      <c r="C94" s="75"/>
      <c r="D94" s="76"/>
      <c r="E94" s="40" t="s">
        <v>91</v>
      </c>
      <c r="F94" s="33" t="str">
        <f>IF(E94="N/A", " ", "GUIDE - DD3513398")</f>
        <v>GUIDE - DD3513398</v>
      </c>
      <c r="G94" s="62"/>
    </row>
    <row r="95" spans="2:7" ht="15.75" thickBot="1">
      <c r="B95" s="77" t="s">
        <v>92</v>
      </c>
      <c r="C95" s="78"/>
      <c r="D95" s="78"/>
      <c r="E95" s="37" t="s">
        <v>93</v>
      </c>
      <c r="F95" s="41" t="str">
        <f>IF(E95="N/A", " ", "GUIDE - DD3350029")</f>
        <v xml:space="preserve"> </v>
      </c>
      <c r="G95" s="63"/>
    </row>
    <row r="96" spans="2:7">
      <c r="C96" s="9"/>
      <c r="D96" s="9"/>
      <c r="E96" s="8"/>
      <c r="F96" s="4"/>
      <c r="G96" s="5"/>
    </row>
    <row r="97" spans="2:7" ht="15.75" thickBot="1"/>
    <row r="98" spans="2:7">
      <c r="B98" s="6" t="s">
        <v>94</v>
      </c>
      <c r="C98" s="7"/>
      <c r="D98" s="7"/>
      <c r="E98" s="7"/>
      <c r="F98" s="7"/>
      <c r="G98" s="1"/>
    </row>
    <row r="99" spans="2:7">
      <c r="B99" s="3"/>
      <c r="G99" s="2"/>
    </row>
    <row r="100" spans="2:7">
      <c r="B100" s="51" t="s">
        <v>95</v>
      </c>
      <c r="G100" s="2"/>
    </row>
    <row r="101" spans="2:7">
      <c r="B101" s="3" t="s">
        <v>96</v>
      </c>
      <c r="E101" t="s">
        <v>97</v>
      </c>
      <c r="G101" s="2"/>
    </row>
    <row r="102" spans="2:7">
      <c r="B102" s="3" t="s">
        <v>98</v>
      </c>
      <c r="E102" t="s">
        <v>99</v>
      </c>
      <c r="G102" s="2"/>
    </row>
    <row r="103" spans="2:7">
      <c r="B103" s="3" t="s">
        <v>100</v>
      </c>
      <c r="E103" t="s">
        <v>101</v>
      </c>
      <c r="G103" s="2"/>
    </row>
    <row r="104" spans="2:7">
      <c r="B104" s="3" t="s">
        <v>102</v>
      </c>
      <c r="E104" t="s">
        <v>103</v>
      </c>
      <c r="G104" s="2"/>
    </row>
    <row r="105" spans="2:7">
      <c r="B105" s="3" t="s">
        <v>104</v>
      </c>
      <c r="E105" t="s">
        <v>105</v>
      </c>
      <c r="G105" s="2"/>
    </row>
    <row r="106" spans="2:7">
      <c r="B106" s="3" t="s">
        <v>106</v>
      </c>
      <c r="E106" t="s">
        <v>107</v>
      </c>
      <c r="G106" s="2"/>
    </row>
    <row r="107" spans="2:7">
      <c r="B107" s="3" t="s">
        <v>108</v>
      </c>
      <c r="E107" t="s">
        <v>109</v>
      </c>
      <c r="G107" s="2"/>
    </row>
    <row r="108" spans="2:7">
      <c r="B108" s="3"/>
      <c r="G108" s="2"/>
    </row>
    <row r="109" spans="2:7">
      <c r="B109" s="51" t="s">
        <v>110</v>
      </c>
      <c r="G109" s="2"/>
    </row>
    <row r="110" spans="2:7">
      <c r="B110" s="3" t="s">
        <v>111</v>
      </c>
      <c r="E110" t="s">
        <v>112</v>
      </c>
      <c r="G110" s="2"/>
    </row>
    <row r="111" spans="2:7">
      <c r="B111" s="3" t="s">
        <v>113</v>
      </c>
      <c r="E111" t="s">
        <v>114</v>
      </c>
      <c r="G111" s="2"/>
    </row>
    <row r="112" spans="2:7">
      <c r="B112" s="3" t="s">
        <v>115</v>
      </c>
      <c r="E112" t="s">
        <v>116</v>
      </c>
      <c r="G112" s="2"/>
    </row>
    <row r="113" spans="2:7">
      <c r="B113" s="3" t="s">
        <v>117</v>
      </c>
      <c r="E113" t="s">
        <v>118</v>
      </c>
      <c r="G113" s="2"/>
    </row>
    <row r="114" spans="2:7">
      <c r="B114" s="3" t="s">
        <v>119</v>
      </c>
      <c r="E114" t="s">
        <v>120</v>
      </c>
      <c r="G114" s="2"/>
    </row>
    <row r="115" spans="2:7">
      <c r="B115" s="3" t="s">
        <v>121</v>
      </c>
      <c r="E115" t="s">
        <v>105</v>
      </c>
      <c r="G115" s="2"/>
    </row>
    <row r="116" spans="2:7">
      <c r="B116" s="3"/>
      <c r="G116" s="2"/>
    </row>
    <row r="117" spans="2:7">
      <c r="B117" s="51" t="s">
        <v>122</v>
      </c>
      <c r="G117" s="2"/>
    </row>
    <row r="118" spans="2:7">
      <c r="B118" s="3" t="s">
        <v>123</v>
      </c>
      <c r="E118" t="s">
        <v>124</v>
      </c>
      <c r="G118" s="2"/>
    </row>
    <row r="119" spans="2:7">
      <c r="B119" s="3" t="s">
        <v>125</v>
      </c>
      <c r="E119" t="s">
        <v>126</v>
      </c>
      <c r="G119" s="2"/>
    </row>
    <row r="120" spans="2:7">
      <c r="B120" s="3" t="s">
        <v>127</v>
      </c>
      <c r="E120" t="s">
        <v>128</v>
      </c>
      <c r="G120" s="2"/>
    </row>
    <row r="121" spans="2:7">
      <c r="B121" s="3" t="s">
        <v>129</v>
      </c>
      <c r="E121" t="s">
        <v>130</v>
      </c>
      <c r="G121" s="2"/>
    </row>
    <row r="122" spans="2:7">
      <c r="B122" s="3" t="s">
        <v>131</v>
      </c>
      <c r="E122" t="s">
        <v>132</v>
      </c>
      <c r="G122" s="2"/>
    </row>
    <row r="123" spans="2:7">
      <c r="B123" s="3" t="s">
        <v>133</v>
      </c>
      <c r="E123" t="s">
        <v>134</v>
      </c>
      <c r="G123" s="2"/>
    </row>
    <row r="124" spans="2:7" ht="15.75" thickBot="1">
      <c r="B124" s="49" t="s">
        <v>108</v>
      </c>
      <c r="C124" s="48"/>
      <c r="D124" s="48"/>
      <c r="E124" s="48" t="s">
        <v>109</v>
      </c>
      <c r="F124" s="48"/>
      <c r="G124" s="50"/>
    </row>
    <row r="126" spans="2:7">
      <c r="B126" t="s">
        <v>135</v>
      </c>
      <c r="C126" t="s">
        <v>136</v>
      </c>
    </row>
    <row r="170" spans="3:3">
      <c r="C170" t="s">
        <v>137</v>
      </c>
    </row>
  </sheetData>
  <mergeCells count="109">
    <mergeCell ref="C1:F1"/>
    <mergeCell ref="B2:F2"/>
    <mergeCell ref="G2:G3"/>
    <mergeCell ref="B3:C3"/>
    <mergeCell ref="D3:F3"/>
    <mergeCell ref="B4:C4"/>
    <mergeCell ref="D4:F4"/>
    <mergeCell ref="G4:G13"/>
    <mergeCell ref="B5:C5"/>
    <mergeCell ref="D5:F5"/>
    <mergeCell ref="B11:C11"/>
    <mergeCell ref="D11:F11"/>
    <mergeCell ref="B12:C12"/>
    <mergeCell ref="D12:F12"/>
    <mergeCell ref="B6:B9"/>
    <mergeCell ref="D6:F6"/>
    <mergeCell ref="D7:F7"/>
    <mergeCell ref="D8:F8"/>
    <mergeCell ref="D9:F9"/>
    <mergeCell ref="B10:C10"/>
    <mergeCell ref="D10:F10"/>
    <mergeCell ref="B13:C13"/>
    <mergeCell ref="D13:F13"/>
    <mergeCell ref="B17:F17"/>
    <mergeCell ref="G17:G39"/>
    <mergeCell ref="B18:C18"/>
    <mergeCell ref="B19:C19"/>
    <mergeCell ref="B20:C20"/>
    <mergeCell ref="B21:C21"/>
    <mergeCell ref="B22:C22"/>
    <mergeCell ref="B23:C23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36:C36"/>
    <mergeCell ref="B37:C37"/>
    <mergeCell ref="B38:C38"/>
    <mergeCell ref="B39:C39"/>
    <mergeCell ref="B41:F41"/>
    <mergeCell ref="G41:G47"/>
    <mergeCell ref="B42:C42"/>
    <mergeCell ref="B43:B44"/>
    <mergeCell ref="B46:C46"/>
    <mergeCell ref="B47:C47"/>
    <mergeCell ref="B49:F49"/>
    <mergeCell ref="G49:G50"/>
    <mergeCell ref="B50:C50"/>
    <mergeCell ref="D50:F50"/>
    <mergeCell ref="B51:C51"/>
    <mergeCell ref="D51:F51"/>
    <mergeCell ref="G51:G61"/>
    <mergeCell ref="B52:C52"/>
    <mergeCell ref="D52:F52"/>
    <mergeCell ref="B53:B56"/>
    <mergeCell ref="B58:C58"/>
    <mergeCell ref="D58:F58"/>
    <mergeCell ref="B59:C59"/>
    <mergeCell ref="D59:F59"/>
    <mergeCell ref="B60:C60"/>
    <mergeCell ref="D60:F60"/>
    <mergeCell ref="D53:F53"/>
    <mergeCell ref="D54:F54"/>
    <mergeCell ref="D55:F55"/>
    <mergeCell ref="D56:F56"/>
    <mergeCell ref="B57:C57"/>
    <mergeCell ref="D57:F57"/>
    <mergeCell ref="B61:C61"/>
    <mergeCell ref="D61:F61"/>
    <mergeCell ref="B63:F63"/>
    <mergeCell ref="G63:G80"/>
    <mergeCell ref="B64:C64"/>
    <mergeCell ref="B65:C65"/>
    <mergeCell ref="B66:C66"/>
    <mergeCell ref="B67:C67"/>
    <mergeCell ref="B68:C68"/>
    <mergeCell ref="B69:C69"/>
    <mergeCell ref="D15:F15"/>
    <mergeCell ref="D14:F14"/>
    <mergeCell ref="G82:G90"/>
    <mergeCell ref="B83:C83"/>
    <mergeCell ref="B84:B85"/>
    <mergeCell ref="B89:C89"/>
    <mergeCell ref="B90:C90"/>
    <mergeCell ref="B92:F92"/>
    <mergeCell ref="G92:G95"/>
    <mergeCell ref="B93:D93"/>
    <mergeCell ref="B94:D94"/>
    <mergeCell ref="B95:D95"/>
    <mergeCell ref="B76:C76"/>
    <mergeCell ref="B77:C77"/>
    <mergeCell ref="B78:C78"/>
    <mergeCell ref="B79:C79"/>
    <mergeCell ref="B80:C80"/>
    <mergeCell ref="B82:F82"/>
    <mergeCell ref="B70:C70"/>
    <mergeCell ref="B71:C71"/>
    <mergeCell ref="B72:C72"/>
    <mergeCell ref="B73:C73"/>
    <mergeCell ref="B74:C74"/>
    <mergeCell ref="B75:C75"/>
  </mergeCells>
  <dataValidations count="51">
    <dataValidation type="list" errorStyle="warning" allowBlank="1" showInputMessage="1" showErrorMessage="1" sqref="D55:F55" xr:uid="{D9B849B6-CCF0-44B1-87DC-37EADF3F74AC}">
      <formula1>"7X5,9X5,9X15,16X16,24X16, 18X18"</formula1>
    </dataValidation>
    <dataValidation type="list" allowBlank="1" showInputMessage="1" showErrorMessage="1" sqref="O82" xr:uid="{C7FA1557-8A27-4DC9-9CA9-19F3ECE05B6E}">
      <formula1>"DOOR SWITCH 2 (TC), "</formula1>
    </dataValidation>
    <dataValidation type="list" errorStyle="warning" allowBlank="1" showInputMessage="1" showErrorMessage="1" sqref="B83:C83" xr:uid="{CC59150C-8985-4002-8512-A96E76D85695}">
      <formula1>"--,DOOR SWITCH 2 (TC),'"</formula1>
    </dataValidation>
    <dataValidation type="list" allowBlank="1" showInputMessage="1" showErrorMessage="1" sqref="D78" xr:uid="{3E2412E8-DE0E-4540-8FA9-3162366D8A1A}">
      <formula1>"0,1,2, YES, NO"</formula1>
    </dataValidation>
    <dataValidation type="list" allowBlank="1" showInputMessage="1" showErrorMessage="1" sqref="C88" xr:uid="{0B8D3B9F-970D-4AC6-ADF8-69EF8C8B9BB4}">
      <formula1>"MINI DC I/O 4,'"</formula1>
    </dataValidation>
    <dataValidation type="list" allowBlank="1" showInputMessage="1" showErrorMessage="1" sqref="B89:C89" xr:uid="{AA0F24EB-8A3D-4799-9FCA-355E44EAC70B}">
      <formula1>"MINI DC I/O 5,'"</formula1>
    </dataValidation>
    <dataValidation type="list" allowBlank="1" showInputMessage="1" showErrorMessage="1" sqref="B90:C90" xr:uid="{482372DA-E208-460A-9271-B143478F52EF}">
      <formula1>"MINI DC I/O 6,'"</formula1>
    </dataValidation>
    <dataValidation type="list" errorStyle="warning" allowBlank="1" showInputMessage="1" showErrorMessage="1" sqref="D68" xr:uid="{737F3C80-10E3-4A66-BCD1-7DE547F3F6D2}">
      <formula1>"NO,1,2,3,4,5,6,7,8"</formula1>
    </dataValidation>
    <dataValidation type="list" errorStyle="warning" allowBlank="1" showInputMessage="1" showErrorMessage="1" sqref="D79" xr:uid="{E0CCA597-18B5-465C-9CBF-25D1C71B9543}">
      <formula1>"?,NO,1,2"</formula1>
    </dataValidation>
    <dataValidation type="list" errorStyle="warning" allowBlank="1" showInputMessage="1" showErrorMessage="1" sqref="F72" xr:uid="{02CC3F1E-017C-441B-8832-5ACF6D48A506}">
      <formula1>"'--,CAN,I/O"</formula1>
    </dataValidation>
    <dataValidation type="list" allowBlank="1" showInputMessage="1" showErrorMessage="1" sqref="F71" xr:uid="{B3B0AF95-9F00-4EE6-BFF3-31ED8612330C}">
      <formula1>"?, CONNECT TO MODULE - YES, CONNECT TO MODULE - NO"</formula1>
    </dataValidation>
    <dataValidation type="list" allowBlank="1" showInputMessage="1" showErrorMessage="1" sqref="E78" xr:uid="{EA254744-45C6-45F5-9345-42A25147EB1F}">
      <formula1>"Alternate, Synchronize"</formula1>
    </dataValidation>
    <dataValidation type="list" errorStyle="warning" allowBlank="1" showInputMessage="1" showErrorMessage="1" sqref="D80:D81" xr:uid="{5B27CF56-2895-419F-88E0-E2391E4A3480}">
      <formula1>"?,Gen IV, PS Redundancy Board, Eltek Power on the Ground"</formula1>
    </dataValidation>
    <dataValidation type="list" errorStyle="warning" allowBlank="1" showInputMessage="1" sqref="C86:C87" xr:uid="{A6D40A24-0740-45E1-BC69-72B9D3EFE327}">
      <formula1>"', Module Output - ?"</formula1>
    </dataValidation>
    <dataValidation type="list" allowBlank="1" showInputMessage="1" showErrorMessage="1" sqref="B86:B88" xr:uid="{47F00C20-A927-4644-9954-4F1CB3B26CA5}">
      <formula1>"', ?, PS Redundancy Board"</formula1>
    </dataValidation>
    <dataValidation type="list" errorStyle="warning" allowBlank="1" showInputMessage="1" showErrorMessage="1" sqref="D72" xr:uid="{79741DE9-DE8C-4FB4-8D49-ABC00D889AEB}">
      <formula1>"?,NO,1,2,3,4,5,6,7,8,9,10"</formula1>
    </dataValidation>
    <dataValidation type="list" errorStyle="information" allowBlank="1" showInputMessage="1" showErrorMessage="1" sqref="D9:F9" xr:uid="{1D382775-7D2B-42F9-A657-909DAAD2F769}">
      <formula1>"20,34,46,66"</formula1>
    </dataValidation>
    <dataValidation type="list" allowBlank="1" showInputMessage="1" showErrorMessage="1" sqref="B47:C47" xr:uid="{A9283C58-4B77-43A0-A050-7432A45BA91B}">
      <formula1>"',MINI DC I/O 3"</formula1>
    </dataValidation>
    <dataValidation type="list" allowBlank="1" showInputMessage="1" showErrorMessage="1" sqref="B46:C46" xr:uid="{3FDC212F-0BDF-40CC-A777-26E835950FC3}">
      <formula1>"',MINI DC I/O 2"</formula1>
    </dataValidation>
    <dataValidation type="list" allowBlank="1" showInputMessage="1" showErrorMessage="1" sqref="E37" xr:uid="{C96C5B62-67C2-468E-9CFC-837F7FF358A3}">
      <formula1>"',Alternate, Synchronize"</formula1>
    </dataValidation>
    <dataValidation type="list" allowBlank="1" showInputMessage="1" showErrorMessage="1" sqref="F27 F68" xr:uid="{84FD6B25-A20D-4446-B531-2790B9896A51}">
      <formula1>"?, IN SIGN - YES, IN SIGN - NO"</formula1>
    </dataValidation>
    <dataValidation type="list" allowBlank="1" showInputMessage="1" showErrorMessage="1" sqref="F30" xr:uid="{B6899832-8072-4ADD-A30F-8FBD4E5F4B2F}">
      <formula1>"', CONNECT TO MODULE - NO, CONNECT TO MODULE - YES"</formula1>
    </dataValidation>
    <dataValidation type="list" errorStyle="warning" allowBlank="1" showInputMessage="1" showErrorMessage="1" sqref="D28:D29 D69:D70" xr:uid="{F63F4300-E603-46CD-9D47-1320167523DD}">
      <formula1>"YES, NO"</formula1>
    </dataValidation>
    <dataValidation type="list" allowBlank="1" showInputMessage="1" showErrorMessage="1" sqref="F28:F29 F69:F70" xr:uid="{243DD320-F77E-40B2-AC26-7C2A3F39BA0F}">
      <formula1>"', Isolation Boards in Sign - Yes, Isolation Boards in Sign - No"</formula1>
    </dataValidation>
    <dataValidation type="list" allowBlank="1" showInputMessage="1" showErrorMessage="1" sqref="F43 F84" xr:uid="{E1C7BFEC-67C7-4598-8C42-2FF4DE1B564E}">
      <formula1>"', Auxiliary, Default IP, Specify IP"</formula1>
    </dataValidation>
    <dataValidation type="list" allowBlank="1" showInputMessage="1" showErrorMessage="1" sqref="E44 E85" xr:uid="{CBCF47F6-F52D-4953-A144-5B5A05C359A2}">
      <formula1>"', Serial,Ethernet"</formula1>
    </dataValidation>
    <dataValidation type="list" allowBlank="1" showInputMessage="1" showErrorMessage="1" sqref="E43 E84" xr:uid="{9F1B1919-E4E1-4CB2-B183-6128D89E5FB2}">
      <formula1>"',1 Hour,2 Hour,3 Hour, 4 Hour,5 Hour"</formula1>
    </dataValidation>
    <dataValidation type="list" allowBlank="1" showInputMessage="1" sqref="C44 C85" xr:uid="{36E12645-6DC2-4B18-B50B-F4233BC66B77}">
      <formula1>"',Control equipment,Entire display"</formula1>
    </dataValidation>
    <dataValidation type="list" errorStyle="warning" allowBlank="1" showInputMessage="1" showErrorMessage="1" sqref="C43 C84" xr:uid="{7CFFEA2D-A20C-4DAD-BA6A-B62318DC8D94}">
      <formula1>"',ALPHA FXM SERIES,TRIPPLITE,Generic UPS"</formula1>
    </dataValidation>
    <dataValidation type="list" allowBlank="1" showInputMessage="1" sqref="D43 D84" xr:uid="{1F0FEF50-1DA5-4AD4-9497-64706782CA57}">
      <formula1>"', 'By Brightness %, By Power"</formula1>
    </dataValidation>
    <dataValidation type="list" allowBlank="1" showInputMessage="1" sqref="D44 D85" xr:uid="{66266A4B-B2B7-4F03-80AF-ADFB3863C620}">
      <formula1>"',Percent - 50%, Watts - 1800, Watts - 1100, Watts - 650"</formula1>
    </dataValidation>
    <dataValidation type="list" errorStyle="warning" allowBlank="1" showInputMessage="1" showErrorMessage="1" sqref="F31" xr:uid="{925C9D04-CD93-4EE3-84A4-DD748B9DB3D9}">
      <formula1>"'--,CAN - 30000,I/O"</formula1>
    </dataValidation>
    <dataValidation type="list" errorStyle="warning" allowBlank="1" showInputMessage="1" showErrorMessage="1" sqref="D39:D40 D48" xr:uid="{EC07D9D1-0F53-4DB1-9A2E-85157AE9AF8A}">
      <formula1>"Gen IV (Default), PS Redundancy Board, Eltek Power on Ground"</formula1>
    </dataValidation>
    <dataValidation type="list" errorStyle="warning" allowBlank="1" showInputMessage="1" showErrorMessage="1" sqref="D38" xr:uid="{244C40BE-444E-4A09-8801-5F7CE3341303}">
      <formula1>"1,2"</formula1>
    </dataValidation>
    <dataValidation type="list" errorStyle="warning" allowBlank="1" showInputMessage="1" showErrorMessage="1" sqref="D31 D73" xr:uid="{C96243C4-2101-4683-BCA4-683ACFBA9178}">
      <formula1>"NO,1,2,3,4,5,6,7,8,9,10"</formula1>
    </dataValidation>
    <dataValidation type="list" errorStyle="warning" allowBlank="1" showInputMessage="1" showErrorMessage="1" sqref="D32" xr:uid="{5429B0DB-2816-44FB-A56F-D76E466BB997}">
      <formula1>"1,2,3,4,5,6,7,8,9,10"</formula1>
    </dataValidation>
    <dataValidation type="list" errorStyle="warning" allowBlank="1" showInputMessage="1" showErrorMessage="1" sqref="D27" xr:uid="{7C7615D2-4264-4CA8-8C72-0BDAD231B414}">
      <formula1>"NO,?,1,2,3,4,5,6,7,8"</formula1>
    </dataValidation>
    <dataValidation type="list" allowBlank="1" showInputMessage="1" showErrorMessage="1" sqref="B43:B44 B84:B85" xr:uid="{4E674B1E-EE62-423B-9A75-5DFFF5985AE3}">
      <formula1>"',UPS"</formula1>
    </dataValidation>
    <dataValidation type="list" errorStyle="warning" allowBlank="1" showInputMessage="1" showErrorMessage="1" sqref="D61:F61 D13:F13 D15:F15" xr:uid="{A721CEDB-2076-4EE1-97FA-96293543D968}">
      <formula1>"ROWS,BAYS"</formula1>
    </dataValidation>
    <dataValidation type="list" errorStyle="warning" allowBlank="1" showInputMessage="1" showErrorMessage="1" sqref="D33:D35 D74:D76" xr:uid="{11C09174-BDBA-420C-AA40-8176C9297476}">
      <formula1>"YES,NO"</formula1>
    </dataValidation>
    <dataValidation type="list" allowBlank="1" showInputMessage="1" showErrorMessage="1" sqref="D36 D77" xr:uid="{12416C89-0F47-4B25-844B-C97756B16FF7}">
      <formula1>"YES,NO"</formula1>
    </dataValidation>
    <dataValidation type="list" allowBlank="1" showInputMessage="1" showErrorMessage="1" sqref="D30 D71" xr:uid="{D7EE8FE7-77D3-47C0-9949-A30D6EEDB15E}">
      <formula1>"0,1"</formula1>
    </dataValidation>
    <dataValidation type="list" allowBlank="1" showInputMessage="1" showErrorMessage="1" sqref="D37" xr:uid="{2605687B-9DE4-435F-BDA8-A198B892561F}">
      <formula1>"?,YES,NO"</formula1>
    </dataValidation>
    <dataValidation type="list" allowBlank="1" showInputMessage="1" showErrorMessage="1" sqref="B42:C42" xr:uid="{3DF80E3F-E5B3-4D58-B798-7D959F26BC5A}">
      <formula1>"DOOR SWITCH 2 (TC),'"</formula1>
    </dataValidation>
    <dataValidation type="list" allowBlank="1" showInputMessage="1" showErrorMessage="1" sqref="D7:F7 D54:F54" xr:uid="{ABBEB9C0-D7BD-4819-8677-360DF0844C2F}">
      <formula1>"GEN 4 (24 VOLT BUS), ANTAIOS (DVX)"</formula1>
    </dataValidation>
    <dataValidation type="list" allowBlank="1" showInputMessage="1" showErrorMessage="1" sqref="D12:F12 D59:F59" xr:uid="{AA5CAFD6-0ACE-4A02-8426-6BEDE5D7EAB8}">
      <formula1>"FULL MATRIX,LINE MATRIX"</formula1>
    </dataValidation>
    <dataValidation type="list" errorStyle="warning" allowBlank="1" showInputMessage="1" showErrorMessage="1" sqref="I9 H8 D56:F56" xr:uid="{A5E093A9-2696-440F-810B-F0508E4C8ABC}">
      <formula1>"20,34,46,66"</formula1>
    </dataValidation>
    <dataValidation type="list" errorStyle="warning" allowBlank="1" showInputMessage="1" showErrorMessage="1" sqref="D8:F8" xr:uid="{F6BEBEA0-B1D6-4DCF-B876-048726F2526B}">
      <formula1>"?,9X5,9X15,16X16,24X16, 18X18"</formula1>
    </dataValidation>
    <dataValidation type="list" errorStyle="warning" allowBlank="1" showInputMessage="1" showErrorMessage="1" sqref="D6:F6 D53:F53" xr:uid="{E4DB556F-304E-41FC-8F57-1A90D4340C48}">
      <formula1>"FULL COLOR, MONOCHROME, Red-Green"</formula1>
    </dataValidation>
    <dataValidation type="list" allowBlank="1" showInputMessage="1" showErrorMessage="1" sqref="D5:F5 D52:F52" xr:uid="{6F3DA4BC-109B-41C4-80E6-64567BB8D036}">
      <formula1>"FRONT,WALK-IN,REAR"</formula1>
    </dataValidation>
    <dataValidation type="list" allowBlank="1" showInputMessage="1" showErrorMessage="1" sqref="D4:F4 D51:F51" xr:uid="{D146B865-82DE-44D9-B396-5A89641E4A97}">
      <formula1>"VF,VM,VX, DB-5000"</formula1>
    </dataValidation>
  </dataValidations>
  <pageMargins left="0.25" right="0.25" top="0.75" bottom="0.75" header="0.3" footer="0.3"/>
  <pageSetup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5"/>
  <sheetViews>
    <sheetView workbookViewId="0">
      <selection activeCell="B21" sqref="B21:C2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" customWidth="1"/>
    <col min="5" max="5" width="18.7109375" customWidth="1"/>
    <col min="6" max="6" width="29" customWidth="1"/>
    <col min="7" max="7" width="14.28515625" customWidth="1"/>
  </cols>
  <sheetData>
    <row r="1" spans="2:9" ht="15.75" thickBot="1">
      <c r="B1" s="22" t="s">
        <v>0</v>
      </c>
      <c r="C1" s="108" t="s">
        <v>1</v>
      </c>
      <c r="D1" s="108"/>
      <c r="E1" s="108"/>
      <c r="F1" s="108"/>
      <c r="G1" s="23" t="s">
        <v>138</v>
      </c>
    </row>
    <row r="2" spans="2:9" ht="30" customHeight="1" thickBot="1">
      <c r="B2" s="109" t="s">
        <v>3</v>
      </c>
      <c r="C2" s="72"/>
      <c r="D2" s="72"/>
      <c r="E2" s="72"/>
      <c r="F2" s="72"/>
      <c r="G2" s="110" t="s">
        <v>4</v>
      </c>
    </row>
    <row r="3" spans="2:9" ht="15.75" thickBot="1">
      <c r="B3" s="90" t="s">
        <v>5</v>
      </c>
      <c r="C3" s="91"/>
      <c r="D3" s="91" t="s">
        <v>6</v>
      </c>
      <c r="E3" s="91"/>
      <c r="F3" s="112"/>
      <c r="G3" s="111"/>
    </row>
    <row r="4" spans="2:9">
      <c r="B4" s="79" t="s">
        <v>7</v>
      </c>
      <c r="C4" s="80"/>
      <c r="D4" s="80" t="s">
        <v>8</v>
      </c>
      <c r="E4" s="80"/>
      <c r="F4" s="107"/>
      <c r="G4" s="61">
        <v>1</v>
      </c>
    </row>
    <row r="5" spans="2:9">
      <c r="B5" s="79" t="s">
        <v>10</v>
      </c>
      <c r="C5" s="80"/>
      <c r="D5" s="80" t="s">
        <v>11</v>
      </c>
      <c r="E5" s="80"/>
      <c r="F5" s="107"/>
      <c r="G5" s="62"/>
    </row>
    <row r="6" spans="2:9">
      <c r="B6" s="98" t="s">
        <v>12</v>
      </c>
      <c r="C6" s="11" t="s">
        <v>13</v>
      </c>
      <c r="D6" s="80" t="s">
        <v>14</v>
      </c>
      <c r="E6" s="80"/>
      <c r="F6" s="107"/>
      <c r="G6" s="62"/>
    </row>
    <row r="7" spans="2:9">
      <c r="B7" s="98"/>
      <c r="C7" s="11" t="s">
        <v>15</v>
      </c>
      <c r="D7" s="80" t="s">
        <v>16</v>
      </c>
      <c r="E7" s="80"/>
      <c r="F7" s="107"/>
      <c r="G7" s="62"/>
    </row>
    <row r="8" spans="2:9">
      <c r="B8" s="98"/>
      <c r="C8" s="11" t="s">
        <v>17</v>
      </c>
      <c r="D8" s="80" t="s">
        <v>18</v>
      </c>
      <c r="E8" s="80"/>
      <c r="F8" s="107"/>
      <c r="G8" s="62"/>
      <c r="H8" s="32"/>
    </row>
    <row r="9" spans="2:9">
      <c r="B9" s="98"/>
      <c r="C9" s="11" t="s">
        <v>19</v>
      </c>
      <c r="D9" s="59">
        <f>IF(D8="9x5","66 OR 46 - TYPE IN THE RIGHT ONE",IF(D8="16x16",20,IF(D8="24x16",20,(IF(D8="9x15",34,"SELECT MODULE SIZE")))))</f>
        <v>34</v>
      </c>
      <c r="E9" s="59"/>
      <c r="F9" s="60"/>
      <c r="G9" s="62"/>
      <c r="I9" s="4"/>
    </row>
    <row r="10" spans="2:9">
      <c r="B10" s="79" t="s">
        <v>20</v>
      </c>
      <c r="C10" s="80"/>
      <c r="D10" s="59">
        <v>54</v>
      </c>
      <c r="E10" s="59"/>
      <c r="F10" s="60"/>
      <c r="G10" s="62"/>
    </row>
    <row r="11" spans="2:9">
      <c r="B11" s="79" t="s">
        <v>21</v>
      </c>
      <c r="C11" s="80"/>
      <c r="D11" s="59">
        <v>210</v>
      </c>
      <c r="E11" s="59"/>
      <c r="F11" s="60"/>
      <c r="G11" s="62"/>
    </row>
    <row r="12" spans="2:9">
      <c r="B12" s="79" t="s">
        <v>22</v>
      </c>
      <c r="C12" s="80"/>
      <c r="D12" s="80" t="s">
        <v>23</v>
      </c>
      <c r="E12" s="80"/>
      <c r="F12" s="107"/>
      <c r="G12" s="62"/>
    </row>
    <row r="13" spans="2:9">
      <c r="B13" s="79" t="s">
        <v>26</v>
      </c>
      <c r="C13" s="80"/>
      <c r="D13" s="59">
        <v>1</v>
      </c>
      <c r="E13" s="59"/>
      <c r="F13" s="60"/>
      <c r="G13" s="62"/>
    </row>
    <row r="14" spans="2:9" ht="15.75" thickBot="1">
      <c r="B14" s="77" t="s">
        <v>24</v>
      </c>
      <c r="C14" s="78"/>
      <c r="D14" s="57" t="s">
        <v>25</v>
      </c>
      <c r="E14" s="57"/>
      <c r="F14" s="58"/>
      <c r="G14" s="63"/>
    </row>
    <row r="15" spans="2:9" ht="15.75" thickBot="1"/>
    <row r="16" spans="2:9" ht="15.75" thickBot="1">
      <c r="B16" s="71" t="s">
        <v>30</v>
      </c>
      <c r="C16" s="72"/>
      <c r="D16" s="72"/>
      <c r="E16" s="72"/>
      <c r="F16" s="72"/>
      <c r="G16" s="61">
        <v>1</v>
      </c>
    </row>
    <row r="17" spans="2:7">
      <c r="B17" s="105" t="s">
        <v>5</v>
      </c>
      <c r="C17" s="106"/>
      <c r="D17" s="20" t="s">
        <v>6</v>
      </c>
      <c r="E17" s="20" t="s">
        <v>31</v>
      </c>
      <c r="F17" s="21" t="s">
        <v>32</v>
      </c>
      <c r="G17" s="62"/>
    </row>
    <row r="18" spans="2:7">
      <c r="B18" s="99" t="s">
        <v>33</v>
      </c>
      <c r="C18" s="100"/>
      <c r="D18" s="11" t="s">
        <v>34</v>
      </c>
      <c r="E18" s="11" t="s">
        <v>35</v>
      </c>
      <c r="F18" s="12" t="s">
        <v>36</v>
      </c>
      <c r="G18" s="62"/>
    </row>
    <row r="19" spans="2:7">
      <c r="B19" s="99" t="s">
        <v>33</v>
      </c>
      <c r="C19" s="100"/>
      <c r="D19" s="11" t="s">
        <v>11</v>
      </c>
      <c r="E19" s="11" t="s">
        <v>35</v>
      </c>
      <c r="F19" s="12" t="s">
        <v>36</v>
      </c>
      <c r="G19" s="62"/>
    </row>
    <row r="20" spans="2:7">
      <c r="B20" s="99" t="s">
        <v>33</v>
      </c>
      <c r="C20" s="100"/>
      <c r="D20" s="11" t="s">
        <v>37</v>
      </c>
      <c r="E20" s="11" t="s">
        <v>35</v>
      </c>
      <c r="F20" s="12" t="s">
        <v>36</v>
      </c>
      <c r="G20" s="62"/>
    </row>
    <row r="21" spans="2:7">
      <c r="B21" s="99" t="s">
        <v>33</v>
      </c>
      <c r="C21" s="100"/>
      <c r="D21" s="11" t="s">
        <v>38</v>
      </c>
      <c r="E21" s="11" t="s">
        <v>35</v>
      </c>
      <c r="F21" s="12" t="s">
        <v>36</v>
      </c>
      <c r="G21" s="62"/>
    </row>
    <row r="22" spans="2:7">
      <c r="B22" s="99" t="s">
        <v>39</v>
      </c>
      <c r="C22" s="100"/>
      <c r="D22" s="11" t="s">
        <v>40</v>
      </c>
      <c r="E22" s="11" t="s">
        <v>35</v>
      </c>
      <c r="F22" s="12" t="s">
        <v>36</v>
      </c>
      <c r="G22" s="62"/>
    </row>
    <row r="23" spans="2:7">
      <c r="B23" s="99" t="s">
        <v>39</v>
      </c>
      <c r="C23" s="100"/>
      <c r="D23" s="11" t="s">
        <v>41</v>
      </c>
      <c r="E23" s="11" t="s">
        <v>35</v>
      </c>
      <c r="F23" s="12" t="s">
        <v>36</v>
      </c>
      <c r="G23" s="62"/>
    </row>
    <row r="24" spans="2:7">
      <c r="B24" s="99" t="s">
        <v>39</v>
      </c>
      <c r="C24" s="100"/>
      <c r="D24" s="11" t="s">
        <v>12</v>
      </c>
      <c r="E24" s="11" t="s">
        <v>35</v>
      </c>
      <c r="F24" s="12" t="s">
        <v>36</v>
      </c>
      <c r="G24" s="62"/>
    </row>
    <row r="25" spans="2:7">
      <c r="B25" s="99" t="s">
        <v>42</v>
      </c>
      <c r="C25" s="100"/>
      <c r="D25" s="11" t="s">
        <v>41</v>
      </c>
      <c r="E25" s="11" t="s">
        <v>35</v>
      </c>
      <c r="F25" s="12" t="s">
        <v>36</v>
      </c>
      <c r="G25" s="62"/>
    </row>
    <row r="26" spans="2:7">
      <c r="B26" s="99" t="s">
        <v>43</v>
      </c>
      <c r="C26" s="100"/>
      <c r="D26" s="35">
        <v>4</v>
      </c>
      <c r="E26" s="35" t="s">
        <v>44</v>
      </c>
      <c r="F26" s="13" t="s">
        <v>45</v>
      </c>
      <c r="G26" s="62"/>
    </row>
    <row r="27" spans="2:7">
      <c r="B27" s="99" t="s">
        <v>46</v>
      </c>
      <c r="C27" s="100"/>
      <c r="D27" s="35" t="s">
        <v>47</v>
      </c>
      <c r="E27" s="35"/>
      <c r="F27" s="12"/>
      <c r="G27" s="62"/>
    </row>
    <row r="28" spans="2:7">
      <c r="B28" s="99" t="s">
        <v>48</v>
      </c>
      <c r="C28" s="100"/>
      <c r="D28" s="35" t="s">
        <v>47</v>
      </c>
      <c r="E28" s="35"/>
      <c r="F28" s="12"/>
      <c r="G28" s="62"/>
    </row>
    <row r="29" spans="2:7">
      <c r="B29" s="99" t="s">
        <v>49</v>
      </c>
      <c r="C29" s="100"/>
      <c r="D29" s="35">
        <v>1</v>
      </c>
      <c r="E29" s="35" t="s">
        <v>44</v>
      </c>
      <c r="F29" s="13" t="s">
        <v>50</v>
      </c>
      <c r="G29" s="62"/>
    </row>
    <row r="30" spans="2:7">
      <c r="B30" s="99" t="s">
        <v>51</v>
      </c>
      <c r="C30" s="100"/>
      <c r="D30" s="34" t="s">
        <v>47</v>
      </c>
      <c r="E30" s="35" t="s">
        <v>44</v>
      </c>
      <c r="F30" s="33" t="s">
        <v>44</v>
      </c>
      <c r="G30" s="62"/>
    </row>
    <row r="31" spans="2:7">
      <c r="B31" s="99" t="s">
        <v>52</v>
      </c>
      <c r="C31" s="100"/>
      <c r="D31" s="35">
        <v>7</v>
      </c>
      <c r="E31" s="35" t="s">
        <v>44</v>
      </c>
      <c r="F31" s="13" t="s">
        <v>44</v>
      </c>
      <c r="G31" s="62"/>
    </row>
    <row r="32" spans="2:7">
      <c r="B32" s="99" t="s">
        <v>53</v>
      </c>
      <c r="C32" s="100"/>
      <c r="D32" s="34" t="s">
        <v>47</v>
      </c>
      <c r="E32" s="35" t="s">
        <v>44</v>
      </c>
      <c r="F32" s="13" t="s">
        <v>44</v>
      </c>
      <c r="G32" s="62"/>
    </row>
    <row r="33" spans="2:7">
      <c r="B33" s="99" t="s">
        <v>54</v>
      </c>
      <c r="C33" s="100"/>
      <c r="D33" s="34" t="s">
        <v>47</v>
      </c>
      <c r="E33" s="35" t="s">
        <v>44</v>
      </c>
      <c r="F33" s="13" t="s">
        <v>44</v>
      </c>
      <c r="G33" s="62"/>
    </row>
    <row r="34" spans="2:7">
      <c r="B34" s="99" t="s">
        <v>55</v>
      </c>
      <c r="C34" s="100"/>
      <c r="D34" s="34" t="s">
        <v>47</v>
      </c>
      <c r="E34" s="35" t="s">
        <v>44</v>
      </c>
      <c r="F34" s="13" t="s">
        <v>44</v>
      </c>
      <c r="G34" s="62"/>
    </row>
    <row r="35" spans="2:7">
      <c r="B35" s="99" t="s">
        <v>56</v>
      </c>
      <c r="C35" s="100"/>
      <c r="D35" s="34" t="s">
        <v>57</v>
      </c>
      <c r="E35" s="35" t="s">
        <v>44</v>
      </c>
      <c r="F35" s="13" t="s">
        <v>44</v>
      </c>
      <c r="G35" s="62"/>
    </row>
    <row r="36" spans="2:7">
      <c r="B36" s="99" t="s">
        <v>58</v>
      </c>
      <c r="C36" s="100"/>
      <c r="D36" s="35" t="s">
        <v>47</v>
      </c>
      <c r="E36" s="35" t="s">
        <v>59</v>
      </c>
      <c r="F36" s="13" t="s">
        <v>44</v>
      </c>
      <c r="G36" s="62"/>
    </row>
    <row r="37" spans="2:7">
      <c r="B37" s="99" t="s">
        <v>60</v>
      </c>
      <c r="C37" s="100"/>
      <c r="D37" s="35">
        <v>2</v>
      </c>
      <c r="E37" s="35" t="s">
        <v>44</v>
      </c>
      <c r="F37" s="13" t="s">
        <v>44</v>
      </c>
      <c r="G37" s="62"/>
    </row>
    <row r="38" spans="2:7" ht="15.75" thickBot="1">
      <c r="B38" s="99" t="s">
        <v>61</v>
      </c>
      <c r="C38" s="100"/>
      <c r="D38" s="10" t="s">
        <v>62</v>
      </c>
      <c r="E38" s="10"/>
      <c r="F38" s="14"/>
      <c r="G38" s="63"/>
    </row>
    <row r="39" spans="2:7" ht="15.75" thickBot="1">
      <c r="B39" s="28"/>
      <c r="C39" s="29"/>
      <c r="D39" s="29"/>
      <c r="E39" s="29"/>
      <c r="F39" s="30"/>
      <c r="G39" s="31"/>
    </row>
    <row r="40" spans="2:7" ht="15.75" thickBot="1">
      <c r="B40" s="71" t="s">
        <v>63</v>
      </c>
      <c r="C40" s="72"/>
      <c r="D40" s="72"/>
      <c r="E40" s="72"/>
      <c r="F40" s="72"/>
      <c r="G40" s="61">
        <v>1</v>
      </c>
    </row>
    <row r="41" spans="2:7">
      <c r="B41" s="101" t="s">
        <v>64</v>
      </c>
      <c r="C41" s="102"/>
      <c r="D41" s="19">
        <f>IF(B41="DOOR SWITCH 2 (TC)",1,"N/A")</f>
        <v>1</v>
      </c>
      <c r="E41" s="19">
        <f>IF(B41="DOOR SWITCH 2 (TC)",1,"N/A")</f>
        <v>1</v>
      </c>
      <c r="F41" s="24" t="str">
        <f>IF(B41="DOOR SWITCH 2 (TC)","VIP 1","N/A")</f>
        <v>VIP 1</v>
      </c>
      <c r="G41" s="62"/>
    </row>
    <row r="42" spans="2:7">
      <c r="B42" s="66" t="s">
        <v>65</v>
      </c>
      <c r="C42" s="16" t="s">
        <v>66</v>
      </c>
      <c r="D42" s="17" t="s">
        <v>67</v>
      </c>
      <c r="E42" s="17" t="s">
        <v>68</v>
      </c>
      <c r="F42" s="25" t="s">
        <v>69</v>
      </c>
      <c r="G42" s="62"/>
    </row>
    <row r="43" spans="2:7">
      <c r="B43" s="66"/>
      <c r="C43" s="17" t="s">
        <v>70</v>
      </c>
      <c r="D43" s="18" t="s">
        <v>71</v>
      </c>
      <c r="E43" s="17" t="s">
        <v>72</v>
      </c>
      <c r="F43" s="25"/>
      <c r="G43" s="62"/>
    </row>
    <row r="44" spans="2:7">
      <c r="B44" s="52" t="s">
        <v>73</v>
      </c>
      <c r="C44" s="40" t="s">
        <v>74</v>
      </c>
      <c r="D44" s="15" t="s">
        <v>75</v>
      </c>
      <c r="E44" s="15" t="s">
        <v>76</v>
      </c>
      <c r="F44" s="26"/>
      <c r="G44" s="62"/>
    </row>
    <row r="45" spans="2:7" hidden="1">
      <c r="B45" s="103" t="s">
        <v>59</v>
      </c>
      <c r="C45" s="104"/>
      <c r="D45" s="35" t="s">
        <v>44</v>
      </c>
      <c r="E45" s="35" t="s">
        <v>44</v>
      </c>
      <c r="F45" s="13" t="str">
        <f>IF(B45="MINI DC I/O 2","ON DISPLAY INTERFACE","N/A")</f>
        <v>N/A</v>
      </c>
      <c r="G45" s="62"/>
    </row>
    <row r="46" spans="2:7" ht="15.75" thickBot="1">
      <c r="B46" s="69"/>
      <c r="C46" s="70"/>
      <c r="D46" s="36"/>
      <c r="E46" s="36"/>
      <c r="F46" s="27"/>
      <c r="G46" s="63"/>
    </row>
    <row r="47" spans="2:7" ht="15.75" thickBot="1">
      <c r="B47" s="28"/>
      <c r="C47" s="29"/>
      <c r="D47" s="29"/>
      <c r="E47" s="29"/>
      <c r="F47" s="30"/>
      <c r="G47" s="31"/>
    </row>
    <row r="48" spans="2:7" ht="31.5" customHeight="1" thickBot="1">
      <c r="B48" s="94" t="s">
        <v>77</v>
      </c>
      <c r="C48" s="85"/>
      <c r="D48" s="85"/>
      <c r="E48" s="85"/>
      <c r="F48" s="86"/>
      <c r="G48" s="95" t="s">
        <v>4</v>
      </c>
    </row>
    <row r="49" spans="2:7" ht="15.75" thickBot="1">
      <c r="B49" s="90" t="s">
        <v>5</v>
      </c>
      <c r="C49" s="91"/>
      <c r="D49" s="91" t="s">
        <v>6</v>
      </c>
      <c r="E49" s="91"/>
      <c r="F49" s="97"/>
      <c r="G49" s="96"/>
    </row>
    <row r="50" spans="2:7">
      <c r="B50" s="79" t="s">
        <v>7</v>
      </c>
      <c r="C50" s="80"/>
      <c r="D50" s="80" t="s">
        <v>78</v>
      </c>
      <c r="E50" s="80"/>
      <c r="F50" s="93"/>
      <c r="G50" s="87">
        <v>2</v>
      </c>
    </row>
    <row r="51" spans="2:7">
      <c r="B51" s="79" t="s">
        <v>10</v>
      </c>
      <c r="C51" s="80"/>
      <c r="D51" s="80" t="s">
        <v>11</v>
      </c>
      <c r="E51" s="80"/>
      <c r="F51" s="93"/>
      <c r="G51" s="88"/>
    </row>
    <row r="52" spans="2:7">
      <c r="B52" s="98" t="s">
        <v>12</v>
      </c>
      <c r="C52" s="11" t="s">
        <v>13</v>
      </c>
      <c r="D52" s="80" t="s">
        <v>14</v>
      </c>
      <c r="E52" s="80"/>
      <c r="F52" s="93"/>
      <c r="G52" s="88"/>
    </row>
    <row r="53" spans="2:7">
      <c r="B53" s="98"/>
      <c r="C53" s="11" t="s">
        <v>15</v>
      </c>
      <c r="D53" s="80" t="s">
        <v>16</v>
      </c>
      <c r="E53" s="80"/>
      <c r="F53" s="93"/>
      <c r="G53" s="88"/>
    </row>
    <row r="54" spans="2:7">
      <c r="B54" s="98"/>
      <c r="C54" s="11" t="s">
        <v>17</v>
      </c>
      <c r="D54" s="80" t="s">
        <v>79</v>
      </c>
      <c r="E54" s="80"/>
      <c r="F54" s="93"/>
      <c r="G54" s="88"/>
    </row>
    <row r="55" spans="2:7">
      <c r="B55" s="98"/>
      <c r="C55" s="11" t="s">
        <v>19</v>
      </c>
      <c r="D55" s="59">
        <v>20</v>
      </c>
      <c r="E55" s="59"/>
      <c r="F55" s="92"/>
      <c r="G55" s="88"/>
    </row>
    <row r="56" spans="2:7">
      <c r="B56" s="79" t="s">
        <v>20</v>
      </c>
      <c r="C56" s="80"/>
      <c r="D56" s="59">
        <v>16</v>
      </c>
      <c r="E56" s="59"/>
      <c r="F56" s="92"/>
      <c r="G56" s="88"/>
    </row>
    <row r="57" spans="2:7">
      <c r="B57" s="79" t="s">
        <v>21</v>
      </c>
      <c r="C57" s="80"/>
      <c r="D57" s="59">
        <v>48</v>
      </c>
      <c r="E57" s="59"/>
      <c r="F57" s="92"/>
      <c r="G57" s="88"/>
    </row>
    <row r="58" spans="2:7">
      <c r="B58" s="79" t="s">
        <v>22</v>
      </c>
      <c r="C58" s="80"/>
      <c r="D58" s="80" t="s">
        <v>23</v>
      </c>
      <c r="E58" s="80"/>
      <c r="F58" s="93"/>
      <c r="G58" s="88"/>
    </row>
    <row r="59" spans="2:7">
      <c r="B59" s="79" t="s">
        <v>26</v>
      </c>
      <c r="C59" s="80"/>
      <c r="D59" s="59">
        <v>1</v>
      </c>
      <c r="E59" s="59"/>
      <c r="F59" s="92"/>
      <c r="G59" s="88"/>
    </row>
    <row r="60" spans="2:7" ht="15.75" thickBot="1">
      <c r="B60" s="77" t="s">
        <v>24</v>
      </c>
      <c r="C60" s="78"/>
      <c r="D60" s="57" t="s">
        <v>80</v>
      </c>
      <c r="E60" s="57"/>
      <c r="F60" s="83"/>
      <c r="G60" s="89"/>
    </row>
    <row r="61" spans="2:7" ht="15.75" thickBot="1"/>
    <row r="62" spans="2:7" ht="15.75" thickBot="1">
      <c r="B62" s="84" t="s">
        <v>30</v>
      </c>
      <c r="C62" s="85"/>
      <c r="D62" s="85"/>
      <c r="E62" s="85"/>
      <c r="F62" s="86"/>
      <c r="G62" s="87">
        <v>2</v>
      </c>
    </row>
    <row r="63" spans="2:7">
      <c r="B63" s="90" t="s">
        <v>5</v>
      </c>
      <c r="C63" s="91"/>
      <c r="D63" s="42" t="s">
        <v>6</v>
      </c>
      <c r="E63" s="42" t="s">
        <v>31</v>
      </c>
      <c r="F63" s="43" t="s">
        <v>32</v>
      </c>
      <c r="G63" s="88"/>
    </row>
    <row r="64" spans="2:7">
      <c r="B64" s="79" t="s">
        <v>33</v>
      </c>
      <c r="C64" s="80"/>
      <c r="D64" s="11" t="s">
        <v>38</v>
      </c>
      <c r="E64" s="11" t="s">
        <v>35</v>
      </c>
      <c r="F64" s="44" t="s">
        <v>36</v>
      </c>
      <c r="G64" s="88"/>
    </row>
    <row r="65" spans="2:7">
      <c r="B65" s="79" t="s">
        <v>39</v>
      </c>
      <c r="C65" s="80"/>
      <c r="D65" s="11" t="s">
        <v>12</v>
      </c>
      <c r="E65" s="11" t="s">
        <v>35</v>
      </c>
      <c r="F65" s="44" t="s">
        <v>36</v>
      </c>
      <c r="G65" s="88"/>
    </row>
    <row r="66" spans="2:7">
      <c r="B66" s="79" t="s">
        <v>42</v>
      </c>
      <c r="C66" s="80"/>
      <c r="D66" s="11" t="s">
        <v>47</v>
      </c>
      <c r="E66" s="40" t="s">
        <v>44</v>
      </c>
      <c r="F66" s="33" t="s">
        <v>44</v>
      </c>
      <c r="G66" s="88"/>
    </row>
    <row r="67" spans="2:7">
      <c r="B67" s="79" t="s">
        <v>43</v>
      </c>
      <c r="C67" s="80"/>
      <c r="D67" s="35" t="s">
        <v>47</v>
      </c>
      <c r="E67" s="35" t="s">
        <v>44</v>
      </c>
      <c r="F67" s="33"/>
      <c r="G67" s="88"/>
    </row>
    <row r="68" spans="2:7">
      <c r="B68" s="79" t="s">
        <v>46</v>
      </c>
      <c r="C68" s="80"/>
      <c r="D68" s="35" t="s">
        <v>47</v>
      </c>
      <c r="E68" s="35"/>
      <c r="F68" s="44"/>
      <c r="G68" s="88"/>
    </row>
    <row r="69" spans="2:7">
      <c r="B69" s="79" t="s">
        <v>48</v>
      </c>
      <c r="C69" s="80"/>
      <c r="D69" s="35" t="s">
        <v>47</v>
      </c>
      <c r="E69" s="35"/>
      <c r="F69" s="44"/>
      <c r="G69" s="88"/>
    </row>
    <row r="70" spans="2:7">
      <c r="B70" s="79" t="s">
        <v>49</v>
      </c>
      <c r="C70" s="80"/>
      <c r="D70" s="35">
        <v>1</v>
      </c>
      <c r="E70" s="35" t="s">
        <v>44</v>
      </c>
      <c r="F70" s="33" t="s">
        <v>50</v>
      </c>
      <c r="G70" s="88"/>
    </row>
    <row r="71" spans="2:7">
      <c r="B71" s="79" t="s">
        <v>51</v>
      </c>
      <c r="C71" s="80"/>
      <c r="D71" s="35" t="s">
        <v>47</v>
      </c>
      <c r="E71" s="35" t="s">
        <v>44</v>
      </c>
      <c r="F71" s="33"/>
      <c r="G71" s="88"/>
    </row>
    <row r="72" spans="2:7">
      <c r="B72" s="79" t="s">
        <v>52</v>
      </c>
      <c r="C72" s="80"/>
      <c r="D72" s="35" t="s">
        <v>47</v>
      </c>
      <c r="E72" s="35" t="s">
        <v>44</v>
      </c>
      <c r="F72" s="33" t="s">
        <v>44</v>
      </c>
      <c r="G72" s="88"/>
    </row>
    <row r="73" spans="2:7">
      <c r="B73" s="79" t="s">
        <v>53</v>
      </c>
      <c r="C73" s="80"/>
      <c r="D73" s="34" t="s">
        <v>47</v>
      </c>
      <c r="E73" s="35" t="s">
        <v>44</v>
      </c>
      <c r="F73" s="33" t="s">
        <v>44</v>
      </c>
      <c r="G73" s="88"/>
    </row>
    <row r="74" spans="2:7">
      <c r="B74" s="79" t="s">
        <v>54</v>
      </c>
      <c r="C74" s="80"/>
      <c r="D74" s="34" t="s">
        <v>47</v>
      </c>
      <c r="E74" s="35" t="s">
        <v>44</v>
      </c>
      <c r="F74" s="33" t="s">
        <v>44</v>
      </c>
      <c r="G74" s="88"/>
    </row>
    <row r="75" spans="2:7">
      <c r="B75" s="79" t="s">
        <v>55</v>
      </c>
      <c r="C75" s="80"/>
      <c r="D75" s="34" t="s">
        <v>47</v>
      </c>
      <c r="E75" s="35" t="s">
        <v>44</v>
      </c>
      <c r="F75" s="33" t="s">
        <v>44</v>
      </c>
      <c r="G75" s="88"/>
    </row>
    <row r="76" spans="2:7">
      <c r="B76" s="79" t="s">
        <v>56</v>
      </c>
      <c r="C76" s="80"/>
      <c r="D76" s="34" t="s">
        <v>57</v>
      </c>
      <c r="E76" s="35" t="s">
        <v>44</v>
      </c>
      <c r="F76" s="33" t="s">
        <v>44</v>
      </c>
      <c r="G76" s="88"/>
    </row>
    <row r="77" spans="2:7">
      <c r="B77" s="79" t="s">
        <v>58</v>
      </c>
      <c r="C77" s="80"/>
      <c r="D77" s="35" t="s">
        <v>47</v>
      </c>
      <c r="E77" s="35" t="s">
        <v>44</v>
      </c>
      <c r="F77" s="33" t="s">
        <v>44</v>
      </c>
      <c r="G77" s="88"/>
    </row>
    <row r="78" spans="2:7">
      <c r="B78" s="79" t="s">
        <v>60</v>
      </c>
      <c r="C78" s="80"/>
      <c r="D78" s="35">
        <v>1</v>
      </c>
      <c r="E78" s="35" t="s">
        <v>44</v>
      </c>
      <c r="F78" s="33" t="s">
        <v>44</v>
      </c>
      <c r="G78" s="88"/>
    </row>
    <row r="79" spans="2:7" ht="15.75" thickBot="1">
      <c r="B79" s="77" t="s">
        <v>61</v>
      </c>
      <c r="C79" s="78"/>
      <c r="D79" s="36" t="s">
        <v>81</v>
      </c>
      <c r="E79" s="36"/>
      <c r="F79" s="41"/>
      <c r="G79" s="89"/>
    </row>
    <row r="80" spans="2:7" ht="15.75" thickBot="1">
      <c r="B80" s="45"/>
      <c r="C80" s="45"/>
      <c r="D80" s="29"/>
      <c r="E80" s="29"/>
      <c r="F80" s="30"/>
      <c r="G80" s="31"/>
    </row>
    <row r="81" spans="2:7">
      <c r="B81" s="81" t="s">
        <v>63</v>
      </c>
      <c r="C81" s="82"/>
      <c r="D81" s="82"/>
      <c r="E81" s="82"/>
      <c r="F81" s="116"/>
      <c r="G81" s="113">
        <v>2</v>
      </c>
    </row>
    <row r="82" spans="2:7" hidden="1">
      <c r="B82" s="64"/>
      <c r="C82" s="65"/>
      <c r="D82" s="35" t="str">
        <f>IF(B82="DOOR SWITCH 2 (TC)",1,"N/A")</f>
        <v>N/A</v>
      </c>
      <c r="E82" s="35" t="str">
        <f>IF(B82="DOOR SWITCH 2 (TC)",1,"N/A")</f>
        <v>N/A</v>
      </c>
      <c r="F82" s="40" t="str">
        <f>IF(B82="DOOR SWITCH 2 (TC)","VIP 1","N/A")</f>
        <v>N/A</v>
      </c>
      <c r="G82" s="114"/>
    </row>
    <row r="83" spans="2:7" hidden="1">
      <c r="B83" s="66" t="s">
        <v>59</v>
      </c>
      <c r="C83" s="16" t="s">
        <v>59</v>
      </c>
      <c r="D83" s="17" t="s">
        <v>59</v>
      </c>
      <c r="E83" s="17" t="s">
        <v>59</v>
      </c>
      <c r="F83" s="25" t="s">
        <v>59</v>
      </c>
      <c r="G83" s="114"/>
    </row>
    <row r="84" spans="2:7" hidden="1">
      <c r="B84" s="66"/>
      <c r="C84" s="17" t="s">
        <v>59</v>
      </c>
      <c r="D84" s="18" t="s">
        <v>59</v>
      </c>
      <c r="E84" s="17" t="s">
        <v>59</v>
      </c>
      <c r="F84" s="25"/>
      <c r="G84" s="114"/>
    </row>
    <row r="85" spans="2:7">
      <c r="B85" s="46" t="s">
        <v>82</v>
      </c>
      <c r="C85" s="40" t="s">
        <v>83</v>
      </c>
      <c r="D85" s="40" t="str">
        <f>IF(B85="PS Redundancy Board","I/O Board Outputs - NO"," ")</f>
        <v>I/O Board Outputs - NO</v>
      </c>
      <c r="E85" s="40" t="str">
        <f>IF(B85="PS Redundancy Board","Sensor Address -1"," ")</f>
        <v>Sensor Address -1</v>
      </c>
      <c r="F85" s="40" t="s">
        <v>139</v>
      </c>
      <c r="G85" s="114"/>
    </row>
    <row r="86" spans="2:7" hidden="1">
      <c r="B86" s="46" t="s">
        <v>59</v>
      </c>
      <c r="C86" s="40" t="s">
        <v>59</v>
      </c>
      <c r="D86" s="40" t="str">
        <f>IF(B86="PS Redundancy Board","I/O Board Outputs - NO"," ")</f>
        <v xml:space="preserve"> </v>
      </c>
      <c r="E86" s="40" t="str">
        <f>IF(B86="PS Redundancy Board","Sensor Address -2"," ")</f>
        <v xml:space="preserve"> </v>
      </c>
      <c r="F86" s="40"/>
      <c r="G86" s="114"/>
    </row>
    <row r="87" spans="2:7" hidden="1">
      <c r="B87" s="46" t="s">
        <v>59</v>
      </c>
      <c r="C87" s="40"/>
      <c r="D87" s="40" t="str">
        <f>IF(B87="PS Redundancy Board","I/O Board Outputs - NO"," ")</f>
        <v xml:space="preserve"> </v>
      </c>
      <c r="E87" s="40" t="str">
        <f>IF(B87="PS Redundancy Board","Sensor Address -3"," ")</f>
        <v xml:space="preserve"> </v>
      </c>
      <c r="F87" s="40"/>
      <c r="G87" s="114"/>
    </row>
    <row r="88" spans="2:7" hidden="1">
      <c r="B88" s="67" t="s">
        <v>59</v>
      </c>
      <c r="C88" s="68"/>
      <c r="D88" s="35" t="s">
        <v>44</v>
      </c>
      <c r="E88" s="35" t="s">
        <v>44</v>
      </c>
      <c r="F88" s="40"/>
      <c r="G88" s="114"/>
    </row>
    <row r="89" spans="2:7" ht="15.75" thickBot="1">
      <c r="B89" s="69" t="s">
        <v>59</v>
      </c>
      <c r="C89" s="70"/>
      <c r="D89" s="10"/>
      <c r="E89" s="10"/>
      <c r="F89" s="47"/>
      <c r="G89" s="115"/>
    </row>
    <row r="90" spans="2:7" ht="15.75" thickBot="1">
      <c r="C90" s="9"/>
      <c r="D90" s="9"/>
      <c r="E90" s="8"/>
      <c r="F90" s="4"/>
      <c r="G90" s="5"/>
    </row>
    <row r="91" spans="2:7" ht="15.75" thickBot="1">
      <c r="B91" s="71" t="s">
        <v>85</v>
      </c>
      <c r="C91" s="72"/>
      <c r="D91" s="72"/>
      <c r="E91" s="72"/>
      <c r="F91" s="72"/>
      <c r="G91" s="61" t="s">
        <v>140</v>
      </c>
    </row>
    <row r="92" spans="2:7">
      <c r="B92" s="73" t="s">
        <v>87</v>
      </c>
      <c r="C92" s="65"/>
      <c r="D92" s="65"/>
      <c r="E92" s="38" t="s">
        <v>88</v>
      </c>
      <c r="F92" s="39" t="s">
        <v>89</v>
      </c>
      <c r="G92" s="62"/>
    </row>
    <row r="93" spans="2:7">
      <c r="B93" s="74" t="s">
        <v>90</v>
      </c>
      <c r="C93" s="75"/>
      <c r="D93" s="76"/>
      <c r="E93" s="40" t="s">
        <v>91</v>
      </c>
      <c r="F93" s="33" t="str">
        <f>IF(E93="N/A", " ", "GUIDE - DD3513398")</f>
        <v>GUIDE - DD3513398</v>
      </c>
      <c r="G93" s="62"/>
    </row>
    <row r="94" spans="2:7" ht="15.75" thickBot="1">
      <c r="B94" s="77" t="s">
        <v>92</v>
      </c>
      <c r="C94" s="78"/>
      <c r="D94" s="78"/>
      <c r="E94" s="37" t="s">
        <v>93</v>
      </c>
      <c r="F94" s="41" t="str">
        <f>IF(E94="N/A", " ", "GUIDE - DD3350029")</f>
        <v xml:space="preserve"> </v>
      </c>
      <c r="G94" s="63"/>
    </row>
    <row r="95" spans="2:7">
      <c r="C95" s="9"/>
      <c r="D95" s="9"/>
      <c r="E95" s="8"/>
      <c r="F95" s="4"/>
      <c r="G95" s="5"/>
    </row>
    <row r="96" spans="2:7" ht="15.75" thickBot="1"/>
    <row r="97" spans="2:7">
      <c r="B97" s="6" t="s">
        <v>94</v>
      </c>
      <c r="C97" s="7"/>
      <c r="D97" s="7"/>
      <c r="E97" s="7"/>
      <c r="F97" s="7"/>
      <c r="G97" s="1"/>
    </row>
    <row r="98" spans="2:7">
      <c r="B98" s="3"/>
      <c r="G98" s="2"/>
    </row>
    <row r="99" spans="2:7">
      <c r="B99" s="51" t="s">
        <v>95</v>
      </c>
      <c r="G99" s="2"/>
    </row>
    <row r="100" spans="2:7">
      <c r="B100" s="3" t="s">
        <v>96</v>
      </c>
      <c r="E100" t="s">
        <v>97</v>
      </c>
      <c r="G100" s="2"/>
    </row>
    <row r="101" spans="2:7">
      <c r="B101" s="3" t="s">
        <v>98</v>
      </c>
      <c r="E101" t="s">
        <v>99</v>
      </c>
      <c r="G101" s="2"/>
    </row>
    <row r="102" spans="2:7">
      <c r="B102" s="3" t="s">
        <v>100</v>
      </c>
      <c r="E102" t="s">
        <v>101</v>
      </c>
      <c r="G102" s="2"/>
    </row>
    <row r="103" spans="2:7">
      <c r="B103" s="3" t="s">
        <v>102</v>
      </c>
      <c r="E103" t="s">
        <v>103</v>
      </c>
      <c r="G103" s="2"/>
    </row>
    <row r="104" spans="2:7">
      <c r="B104" s="3" t="s">
        <v>104</v>
      </c>
      <c r="E104" t="s">
        <v>105</v>
      </c>
      <c r="G104" s="2"/>
    </row>
    <row r="105" spans="2:7">
      <c r="B105" s="3" t="s">
        <v>106</v>
      </c>
      <c r="E105" t="s">
        <v>107</v>
      </c>
      <c r="G105" s="2"/>
    </row>
    <row r="106" spans="2:7">
      <c r="B106" s="3" t="s">
        <v>108</v>
      </c>
      <c r="E106" t="s">
        <v>109</v>
      </c>
      <c r="G106" s="2"/>
    </row>
    <row r="107" spans="2:7">
      <c r="B107" s="3"/>
      <c r="G107" s="2"/>
    </row>
    <row r="108" spans="2:7">
      <c r="B108" s="51" t="s">
        <v>110</v>
      </c>
      <c r="G108" s="2"/>
    </row>
    <row r="109" spans="2:7">
      <c r="B109" s="3" t="s">
        <v>111</v>
      </c>
      <c r="E109" t="s">
        <v>112</v>
      </c>
      <c r="G109" s="2"/>
    </row>
    <row r="110" spans="2:7">
      <c r="B110" s="3" t="s">
        <v>113</v>
      </c>
      <c r="E110" t="s">
        <v>114</v>
      </c>
      <c r="G110" s="2"/>
    </row>
    <row r="111" spans="2:7">
      <c r="B111" s="3" t="s">
        <v>115</v>
      </c>
      <c r="E111" t="s">
        <v>116</v>
      </c>
      <c r="G111" s="2"/>
    </row>
    <row r="112" spans="2:7">
      <c r="B112" s="3" t="s">
        <v>117</v>
      </c>
      <c r="E112" t="s">
        <v>118</v>
      </c>
      <c r="G112" s="2"/>
    </row>
    <row r="113" spans="2:7">
      <c r="B113" s="3" t="s">
        <v>119</v>
      </c>
      <c r="E113" t="s">
        <v>120</v>
      </c>
      <c r="G113" s="2"/>
    </row>
    <row r="114" spans="2:7">
      <c r="B114" s="3" t="s">
        <v>121</v>
      </c>
      <c r="E114" t="s">
        <v>105</v>
      </c>
      <c r="G114" s="2"/>
    </row>
    <row r="115" spans="2:7">
      <c r="B115" s="3"/>
      <c r="G115" s="2"/>
    </row>
    <row r="116" spans="2:7">
      <c r="B116" s="51" t="s">
        <v>122</v>
      </c>
      <c r="G116" s="2"/>
    </row>
    <row r="117" spans="2:7">
      <c r="B117" s="3" t="s">
        <v>123</v>
      </c>
      <c r="E117" t="s">
        <v>124</v>
      </c>
      <c r="G117" s="2"/>
    </row>
    <row r="118" spans="2:7">
      <c r="B118" s="3" t="s">
        <v>125</v>
      </c>
      <c r="E118" t="s">
        <v>126</v>
      </c>
      <c r="G118" s="2"/>
    </row>
    <row r="119" spans="2:7">
      <c r="B119" s="3" t="s">
        <v>127</v>
      </c>
      <c r="E119" t="s">
        <v>128</v>
      </c>
      <c r="G119" s="2"/>
    </row>
    <row r="120" spans="2:7">
      <c r="B120" s="3" t="s">
        <v>129</v>
      </c>
      <c r="E120" t="s">
        <v>130</v>
      </c>
      <c r="G120" s="2"/>
    </row>
    <row r="121" spans="2:7">
      <c r="B121" s="3" t="s">
        <v>131</v>
      </c>
      <c r="E121" t="s">
        <v>132</v>
      </c>
      <c r="G121" s="2"/>
    </row>
    <row r="122" spans="2:7">
      <c r="B122" s="3" t="s">
        <v>133</v>
      </c>
      <c r="E122" t="s">
        <v>134</v>
      </c>
      <c r="G122" s="2"/>
    </row>
    <row r="123" spans="2:7">
      <c r="B123" s="49" t="s">
        <v>108</v>
      </c>
      <c r="C123" s="48"/>
      <c r="D123" s="48"/>
      <c r="E123" s="48" t="s">
        <v>109</v>
      </c>
      <c r="F123" s="48"/>
      <c r="G123" s="50"/>
    </row>
    <row r="125" spans="2:7">
      <c r="B125" t="s">
        <v>135</v>
      </c>
      <c r="C125" t="s">
        <v>136</v>
      </c>
    </row>
  </sheetData>
  <mergeCells count="109">
    <mergeCell ref="B94:D94"/>
    <mergeCell ref="B22:C22"/>
    <mergeCell ref="B40:F40"/>
    <mergeCell ref="B41:C41"/>
    <mergeCell ref="D14:F14"/>
    <mergeCell ref="B42:B43"/>
    <mergeCell ref="B92:D92"/>
    <mergeCell ref="B91:F91"/>
    <mergeCell ref="B93:D93"/>
    <mergeCell ref="B23:C23"/>
    <mergeCell ref="B24:C24"/>
    <mergeCell ref="B35:C35"/>
    <mergeCell ref="B26:C26"/>
    <mergeCell ref="B25:C25"/>
    <mergeCell ref="B37:C37"/>
    <mergeCell ref="B57:C57"/>
    <mergeCell ref="D57:F57"/>
    <mergeCell ref="B58:C58"/>
    <mergeCell ref="D58:F58"/>
    <mergeCell ref="B59:C59"/>
    <mergeCell ref="D59:F59"/>
    <mergeCell ref="B48:F48"/>
    <mergeCell ref="B62:F62"/>
    <mergeCell ref="B81:F81"/>
    <mergeCell ref="G91:G94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D5:F5"/>
    <mergeCell ref="B14:C14"/>
    <mergeCell ref="B17:C17"/>
    <mergeCell ref="B12:C12"/>
    <mergeCell ref="G48:G49"/>
    <mergeCell ref="B49:C49"/>
    <mergeCell ref="D49:F49"/>
    <mergeCell ref="B50:C50"/>
    <mergeCell ref="D50:F50"/>
    <mergeCell ref="G50:G60"/>
    <mergeCell ref="B51:C51"/>
    <mergeCell ref="D51:F51"/>
    <mergeCell ref="B52:B55"/>
    <mergeCell ref="D52:F52"/>
    <mergeCell ref="D53:F53"/>
    <mergeCell ref="D54:F54"/>
    <mergeCell ref="D55:F55"/>
    <mergeCell ref="B56:C56"/>
    <mergeCell ref="D56:F56"/>
    <mergeCell ref="B60:C60"/>
    <mergeCell ref="D60:F60"/>
    <mergeCell ref="G81:G89"/>
    <mergeCell ref="B82:C82"/>
    <mergeCell ref="B83:B84"/>
    <mergeCell ref="B88:C88"/>
    <mergeCell ref="B89:C89"/>
    <mergeCell ref="B75:C75"/>
    <mergeCell ref="B76:C76"/>
    <mergeCell ref="B77:C77"/>
    <mergeCell ref="B78:C78"/>
    <mergeCell ref="B79:C79"/>
    <mergeCell ref="G62:G79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</mergeCells>
  <dataValidations count="51">
    <dataValidation type="list" allowBlank="1" showInputMessage="1" showErrorMessage="1" sqref="D4:F4 D50:F50" xr:uid="{00000000-0002-0000-0000-000000000000}">
      <formula1>"VF,VM,VX, DB-5000"</formula1>
    </dataValidation>
    <dataValidation type="list" allowBlank="1" showInputMessage="1" showErrorMessage="1" sqref="D5:F5 D51:F51" xr:uid="{00000000-0002-0000-0000-000001000000}">
      <formula1>"FRONT,WALK-IN,REAR"</formula1>
    </dataValidation>
    <dataValidation type="list" errorStyle="warning" allowBlank="1" showInputMessage="1" showErrorMessage="1" sqref="D6:F6 D52:F52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 D55:F55" xr:uid="{00000000-0002-0000-0000-000004000000}">
      <formula1>"20,34,46,66"</formula1>
    </dataValidation>
    <dataValidation type="list" allowBlank="1" showInputMessage="1" showErrorMessage="1" sqref="D12:F12 D58:F58" xr:uid="{00000000-0002-0000-0000-000005000000}">
      <formula1>"FULL MATRIX,LINE MATRIX"</formula1>
    </dataValidation>
    <dataValidation type="list" allowBlank="1" showInputMessage="1" showErrorMessage="1" sqref="D7:F7 D53:F53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 D70" xr:uid="{00000000-0002-0000-0000-00000A000000}">
      <formula1>"0,1"</formula1>
    </dataValidation>
    <dataValidation type="list" allowBlank="1" showInputMessage="1" showErrorMessage="1" sqref="D35 D76" xr:uid="{00000000-0002-0000-0000-00000B000000}">
      <formula1>"YES,NO"</formula1>
    </dataValidation>
    <dataValidation type="list" errorStyle="warning" allowBlank="1" showInputMessage="1" showErrorMessage="1" sqref="D32:D34 D73:D75" xr:uid="{00000000-0002-0000-0000-00000C000000}">
      <formula1>"YES,NO"</formula1>
    </dataValidation>
    <dataValidation type="list" errorStyle="warning" allowBlank="1" showInputMessage="1" showErrorMessage="1" sqref="D14:F14 D60:F60" xr:uid="{00000000-0002-0000-0000-00000D000000}">
      <formula1>"ROWS,BAYS"</formula1>
    </dataValidation>
    <dataValidation type="list" allowBlank="1" showInputMessage="1" showErrorMessage="1" sqref="B42:B43 B83:B84" xr:uid="{D3110D93-9F5B-42FE-9B28-D3CD124134B4}">
      <formula1>"',UPS"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 D72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 D4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 D84" xr:uid="{F538E3B2-DB1C-4922-BC33-CDBE152A1F64}">
      <formula1>"',Percent - 50%, Watts - 1800, Watts - 1100, Watts - 650"</formula1>
    </dataValidation>
    <dataValidation type="list" allowBlank="1" showInputMessage="1" sqref="D42 D83" xr:uid="{A9F67C5B-C82B-4B58-A302-F2B56EA8B13A}">
      <formula1>"', 'By Brightness %, By Power"</formula1>
    </dataValidation>
    <dataValidation type="list" errorStyle="warning" allowBlank="1" showInputMessage="1" showErrorMessage="1" sqref="C42 C83" xr:uid="{0E51D29D-3196-44C1-A2A4-10C3D58773AE}">
      <formula1>"',ALPHA FXM SERIES,TRIPPLITE,Generic UPS"</formula1>
    </dataValidation>
    <dataValidation type="list" allowBlank="1" showInputMessage="1" sqref="C43 C84" xr:uid="{DE59AC47-0DA0-49B4-8080-4FED488D1DD2}">
      <formula1>"',Control equipment,Entire display"</formula1>
    </dataValidation>
    <dataValidation type="list" allowBlank="1" showInputMessage="1" showErrorMessage="1" sqref="E42 E83" xr:uid="{86CCF2F9-EF01-4F34-A2F0-ED10C0321B1B}">
      <formula1>"',1 Hour,2 Hour,3 Hour, 4 Hour,5 Hour"</formula1>
    </dataValidation>
    <dataValidation type="list" allowBlank="1" showInputMessage="1" showErrorMessage="1" sqref="E43 E84" xr:uid="{59F768F4-5B32-49C8-B512-13B80A74480D}">
      <formula1>"', Serial,Ethernet"</formula1>
    </dataValidation>
    <dataValidation type="list" allowBlank="1" showInputMessage="1" showErrorMessage="1" sqref="F42 F83" xr:uid="{0950F301-ABAE-4881-9CCA-4AAD8959A5D8}">
      <formula1>"', Auxiliary, Default IP, Specify IP"</formula1>
    </dataValidation>
    <dataValidation type="list" allowBlank="1" showInputMessage="1" showErrorMessage="1" sqref="F27:F28 F68:F69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 D68:D69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 F67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howErrorMessage="1" sqref="D71" xr:uid="{B05311DB-7140-4F45-AB09-D0EEA938909E}">
      <formula1>"?,NO,1,2,3,4,5,6,7,8,9,10"</formula1>
    </dataValidation>
    <dataValidation type="list" allowBlank="1" showInputMessage="1" showErrorMessage="1" sqref="B85:B87" xr:uid="{4CC8C47D-EB75-4943-819A-2CD3222F46ED}">
      <formula1>"', ?, PS Redundancy Board"</formula1>
    </dataValidation>
    <dataValidation type="list" errorStyle="warning" allowBlank="1" showInputMessage="1" sqref="C85:C86" xr:uid="{321C510B-7491-4BC0-8B23-CAA591EEF7AA}">
      <formula1>"', Module Output - ?"</formula1>
    </dataValidation>
    <dataValidation type="list" errorStyle="warning" allowBlank="1" showInputMessage="1" showErrorMessage="1" sqref="D79:D80" xr:uid="{16217208-1BA2-4EF6-B9A4-12BC4EACB47B}">
      <formula1>"?,Gen IV, PS Redundancy Board, Eltek Power on the Ground"</formula1>
    </dataValidation>
    <dataValidation type="list" allowBlank="1" showInputMessage="1" showErrorMessage="1" sqref="E77" xr:uid="{F060B400-7ADC-4442-BD19-F3A1E4DBC389}">
      <formula1>"Alternate, Synchronize"</formula1>
    </dataValidation>
    <dataValidation type="list" allowBlank="1" showInputMessage="1" showErrorMessage="1" sqref="F70" xr:uid="{5886E388-355A-45DE-B5A8-B8EBD2BF0510}">
      <formula1>"?, CONNECT TO MODULE - YES, CONNECT TO MODULE - NO"</formula1>
    </dataValidation>
    <dataValidation type="list" errorStyle="warning" allowBlank="1" showInputMessage="1" showErrorMessage="1" sqref="F71" xr:uid="{860901CA-9B28-4474-AD7D-E7C4A03E6E5A}">
      <formula1>"'--,CAN,I/O"</formula1>
    </dataValidation>
    <dataValidation type="list" errorStyle="warning" allowBlank="1" showInputMessage="1" showErrorMessage="1" sqref="D78" xr:uid="{E24B32AA-C2A2-46AA-9E00-FC7E3F9E75BF}">
      <formula1>"?,NO,1,2"</formula1>
    </dataValidation>
    <dataValidation type="list" errorStyle="warning" allowBlank="1" showInputMessage="1" showErrorMessage="1" sqref="D67" xr:uid="{9A59D1A0-07E0-4938-A0F2-97E4FE5FF6A5}">
      <formula1>"NO,1,2,3,4,5,6,7,8"</formula1>
    </dataValidation>
    <dataValidation type="list" allowBlank="1" showInputMessage="1" showErrorMessage="1" sqref="B89:C89" xr:uid="{BC75B129-6851-4BB0-828C-A940786700EC}">
      <formula1>"MINI DC I/O 6,'"</formula1>
    </dataValidation>
    <dataValidation type="list" allowBlank="1" showInputMessage="1" showErrorMessage="1" sqref="B88:C88" xr:uid="{D4D8F994-C196-48A8-9375-0863C9340724}">
      <formula1>"MINI DC I/O 5,'"</formula1>
    </dataValidation>
    <dataValidation type="list" allowBlank="1" showInputMessage="1" showErrorMessage="1" sqref="C87" xr:uid="{FB2F1253-932A-4964-AB9F-3414DEEDDA8D}">
      <formula1>"MINI DC I/O 4,'"</formula1>
    </dataValidation>
    <dataValidation type="list" allowBlank="1" showInputMessage="1" showErrorMessage="1" sqref="D77" xr:uid="{2663AA24-3DF9-492B-ACD0-8D232B2D40E3}">
      <formula1>"0,1,2, YES, NO"</formula1>
    </dataValidation>
    <dataValidation type="list" errorStyle="warning" allowBlank="1" showInputMessage="1" showErrorMessage="1" sqref="B82:C82" xr:uid="{DE76D95F-EDC5-4CB3-BA7E-582BAD4C051A}">
      <formula1>"--,DOOR SWITCH 2 (TC),'"</formula1>
    </dataValidation>
    <dataValidation type="list" allowBlank="1" showInputMessage="1" showErrorMessage="1" sqref="O81" xr:uid="{6CC4D852-79C2-45DB-8BAE-56DABE343264}">
      <formula1>"DOOR SWITCH 2 (TC), "</formula1>
    </dataValidation>
    <dataValidation type="list" errorStyle="warning" allowBlank="1" showInputMessage="1" showErrorMessage="1" sqref="D54:F54" xr:uid="{E13AE50C-72C5-44C5-924A-3AF5C2EDBE4E}">
      <formula1>"7X5,9X5,9X15,16X16,24X16, 18X18"</formula1>
    </dataValidation>
  </dataValidations>
  <pageMargins left="0.25" right="0.25" top="0.75" bottom="0.75" header="0.3" footer="0.3"/>
  <pageSetup orientation="landscape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C29511</OrderProject_x0020_ID>
    <DocNumber xmlns="2cc016c5-161d-4d6b-a532-6cf687f4a3ab">DD5085740</DocNumber>
    <Rev xmlns="2cc016c5-161d-4d6b-a532-6cf687f4a3ab" xsi:nil="true"/>
    <_dlc_DocId xmlns="b479dd50-8d7e-4b78-9fb1-00cf65781f6b">75D2Y5VYC55K-1220653723-57222</_dlc_DocId>
    <_dlc_DocIdUrl xmlns="b479dd50-8d7e-4b78-9fb1-00cf65781f6b">
      <Url>https://daktronics.sharepoint.com/sites/docs-engineering/_layouts/15/DocIdRedir.aspx?ID=75D2Y5VYC55K-1220653723-57222</Url>
      <Description>75D2Y5VYC55K-1220653723-57222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C0104E-E0BC-4537-BE90-DD5790CBCA5B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4ADF07B7-284A-4150-80C4-BCC42EEE7E80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C29511 Orange County Transportation, Site Config, VF-2420-54X210 G3, VM-1028-16X48 G5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2024-04-15T18:46:36Z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077b30db-3047-4bd1-b6dd-c4d2b5f01fc6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