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28" documentId="8_{36DE5EF4-6883-4514-B149-C8FC26F8E8E0}" xr6:coauthVersionLast="47" xr6:coauthVersionMax="47" xr10:uidLastSave="{B0E870FE-BDF2-4235-867A-C2F91357BE82}"/>
  <bookViews>
    <workbookView xWindow="10770" yWindow="0" windowWidth="18030" windowHeight="15600" xr2:uid="{00000000-000D-0000-FFFF-FFFF00000000}"/>
  </bookViews>
  <sheets>
    <sheet name="Sheet2" sheetId="2" r:id="rId1"/>
    <sheet name="Sheet1 rev 00" sheetId="1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3" i="2" l="1"/>
  <c r="F132" i="2"/>
  <c r="D96" i="2"/>
  <c r="F86" i="2"/>
  <c r="F85" i="2"/>
  <c r="E82" i="2"/>
  <c r="D82" i="2"/>
  <c r="F45" i="2"/>
  <c r="F44" i="2"/>
  <c r="F41" i="2"/>
  <c r="E41" i="2"/>
  <c r="D41" i="2"/>
  <c r="D9" i="2"/>
  <c r="D175" i="1"/>
  <c r="E165" i="1"/>
  <c r="D165" i="1"/>
  <c r="E161" i="1"/>
  <c r="D161" i="1"/>
  <c r="D96" i="1"/>
  <c r="E82" i="1"/>
  <c r="D82" i="1"/>
  <c r="F86" i="1"/>
  <c r="F85" i="1"/>
  <c r="F213" i="1"/>
  <c r="F214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F8A5BFD9-C98F-4D9B-85F7-6AB7B0D1D1A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E3DD9E28-320E-4EAB-AD2B-20C98D32387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63E1B8A8-D0C5-453B-881C-8A9918B3735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30" authorId="1" shapeId="0" xr:uid="{B677BCBC-ACA0-4E17-998F-495B8E8D4CD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53642C13-0CA5-4130-9721-46AA096973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F33CF2EB-FD5D-4D52-9D6B-E347B6B0F4E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G50" authorId="0" shapeId="0" xr:uid="{8A882DDE-6DC0-4C9D-AA42-83296E00D8C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8" authorId="1" shapeId="0" xr:uid="{DCEA967B-0D72-417E-9DE6-AD409FC05E3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59" authorId="0" shapeId="0" xr:uid="{C6C7B18E-2FCF-4290-B178-53A987A34B3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60" authorId="1" shapeId="0" xr:uid="{93981B35-1B3A-4EB4-89DA-3EEAFB28083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64" authorId="0" shapeId="0" xr:uid="{178646D8-7794-4F0B-8B41-48BB85252A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71" authorId="0" shapeId="0" xr:uid="{E638A733-E389-4471-8F27-7A0D823765B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72" authorId="1" shapeId="0" xr:uid="{E415914F-2614-4ABD-9891-75442AF4377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76" authorId="1" shapeId="0" xr:uid="{F0ABE6F8-A235-4579-BE4E-15D5B82989F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77" authorId="1" shapeId="0" xr:uid="{2A4FF73E-A319-4E53-AC8E-0769BD5C2B6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78" authorId="1" shapeId="0" xr:uid="{9B05F3B1-36DE-4CC0-A643-6954399BAF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79" authorId="1" shapeId="0" xr:uid="{293A5116-7129-4B5F-9473-29B4FC6397C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E82" authorId="1" shapeId="0" xr:uid="{A30C79E3-EB53-428B-B315-53972DBE86E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82" authorId="1" shapeId="0" xr:uid="{2F4BA18D-4607-4D6B-B892-8FA8CB1EF94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D83" authorId="1" shapeId="0" xr:uid="{EF0D4F07-BD45-4A59-AAAE-9337D77A37F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G91" authorId="0" shapeId="0" xr:uid="{980CC075-A0E7-4963-8AE2-82849448D16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00" authorId="0" shapeId="0" xr:uid="{77082EE8-E9FC-4DA3-88AF-1CC021E7C94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01" authorId="1" shapeId="0" xr:uid="{09D98DF8-8EB4-4C91-A5A9-94F98ADE48F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117" authorId="1" shapeId="0" xr:uid="{096B775E-09C7-4F08-B276-6A18096088DF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123" authorId="1" shapeId="0" xr:uid="{6508385E-F3FB-4DA1-BD87-72CFDFFD614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G50" authorId="0" shapeId="0" xr:uid="{90824C77-D9C7-4AC4-BF8A-3AF1F00653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8" authorId="1" shapeId="0" xr:uid="{C47DB405-2161-4619-87C4-44119D4E328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59" authorId="0" shapeId="0" xr:uid="{1CEA7294-B6D9-4F42-BF72-B41E7161244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60" authorId="1" shapeId="0" xr:uid="{C7059F38-A8C2-469B-BC43-89D63EB862E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64" authorId="0" shapeId="0" xr:uid="{354D2EA6-1635-4BC2-A604-91E55D577DA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71" authorId="0" shapeId="0" xr:uid="{EC943DDB-3549-4EB5-A9BF-88A664D509C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72" authorId="1" shapeId="0" xr:uid="{5D1C4478-5CD3-4613-8B85-778FE8D3A6C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76" authorId="1" shapeId="0" xr:uid="{B85631F1-4E7F-4619-A7C6-EE098B1A106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77" authorId="1" shapeId="0" xr:uid="{5D8E656C-5695-4EDB-85C8-3E221CB713C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78" authorId="1" shapeId="0" xr:uid="{72316483-6793-424E-A786-A2B36F18476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79" authorId="1" shapeId="0" xr:uid="{9D271895-C8A2-49DD-B62C-685D722BBB3D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E82" authorId="1" shapeId="0" xr:uid="{161FE1D0-33BF-46D6-9027-EF59455FCC4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82" authorId="1" shapeId="0" xr:uid="{AF2B6E6C-08AB-453D-9A46-7802E23FCE1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D83" authorId="1" shapeId="0" xr:uid="{CC387AB5-91B6-4836-9E27-F300F1A034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G91" authorId="0" shapeId="0" xr:uid="{DABF21D8-D45C-4354-9FE4-957F2EAE382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00" authorId="0" shapeId="0" xr:uid="{F9A14E81-6BB7-4E8C-9F35-5E99736BD68F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01" authorId="1" shapeId="0" xr:uid="{A79A6ABA-6B45-491A-A4AC-40704E90495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117" authorId="1" shapeId="0" xr:uid="{168EEA30-8D21-4DB3-8639-9B30441D6F56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123" authorId="1" shapeId="0" xr:uid="{BE4B5268-635D-4D75-AD28-6151CD54236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129" authorId="0" shapeId="0" xr:uid="{A733ACB5-E4C8-4216-8BFB-1F00A801555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7" authorId="1" shapeId="0" xr:uid="{50B0D590-71FB-442D-AE51-F049051F8F0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8" authorId="0" shapeId="0" xr:uid="{D5CE0765-D25B-4943-A625-4F09E1E76FD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39" authorId="1" shapeId="0" xr:uid="{EBC9062C-B6D8-4E3C-ABA4-DE9ACFF2C1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43" authorId="0" shapeId="0" xr:uid="{82BF5B6A-16DB-42C0-87F6-41C0DAB39BD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150" authorId="0" shapeId="0" xr:uid="{2DF5AA18-4FEB-448C-9505-9CE5CB984DA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151" authorId="1" shapeId="0" xr:uid="{E327F1B2-BBED-4205-8885-A86D3521220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155" authorId="1" shapeId="0" xr:uid="{74F7F3E6-5675-4A03-8834-ADD0519F200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156" authorId="1" shapeId="0" xr:uid="{D2245013-689B-4C00-8068-9B054D30453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157" authorId="1" shapeId="0" xr:uid="{715836F7-3217-42D4-9F1D-F0B5A522DD2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158" authorId="1" shapeId="0" xr:uid="{766D3A1B-7EB5-4305-BE4F-25195AA23B5F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E161" authorId="1" shapeId="0" xr:uid="{57A71F9D-07CD-4F7D-B146-A8F1330F633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161" authorId="1" shapeId="0" xr:uid="{91D43F08-36D9-4120-B73D-02849766C5E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E165" authorId="1" shapeId="0" xr:uid="{72ECBCA2-1A87-4CF0-81C0-B40344C5E77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165" authorId="1" shapeId="0" xr:uid="{42F5F309-3225-46F3-B2DE-D0A188125DF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170" authorId="0" shapeId="0" xr:uid="{D8815BE2-10AF-425A-8B47-FAEBD91E77C9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79" authorId="0" shapeId="0" xr:uid="{7265930C-657A-4484-95AD-D51A3931F66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80" authorId="1" shapeId="0" xr:uid="{1E498645-C654-458B-A023-0ECF04D700A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196" authorId="1" shapeId="0" xr:uid="{95C9C017-679A-4576-8EC3-AC2FB8457B24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202" authorId="1" shapeId="0" xr:uid="{F6CBC449-92D1-475E-95F0-B8872F566BE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<sst xmlns="http://schemas.openxmlformats.org/spreadsheetml/2006/main" count="963" uniqueCount="133">
  <si>
    <t>DD5200733</t>
  </si>
  <si>
    <t>C30145 Washington State DOT, Site Config, VF-2420-80X80 @4, VX-2420-64X64 @3</t>
  </si>
  <si>
    <t>Rev 00</t>
  </si>
  <si>
    <t>SYSTEM CONFIGURATION
VF-2420-80X80-20-RGB @1</t>
  </si>
  <si>
    <t>VFC 1
SIGN/S</t>
  </si>
  <si>
    <t>OPTION</t>
  </si>
  <si>
    <t>VALUE</t>
  </si>
  <si>
    <t>MODEL</t>
  </si>
  <si>
    <t>VF</t>
  </si>
  <si>
    <t>VFC 1
SIGN 1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</si>
  <si>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</si>
  <si>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</si>
  <si>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</si>
  <si>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</si>
  <si>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</si>
  <si>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</si>
  <si>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</si>
  <si>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</si>
  <si>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</si>
  <si>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</si>
  <si>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</si>
  <si>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</si>
  <si>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</si>
  <si>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</si>
  <si>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</si>
  <si>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</si>
  <si>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</si>
  <si>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</si>
  <si>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</si>
  <si>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</si>
  <si>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</si>
  <si>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</si>
  <si>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</si>
  <si>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</si>
  <si>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</si>
  <si>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</si>
  <si>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</si>
  <si>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</si>
  <si>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</si>
  <si>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</si>
  <si>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</si>
  <si>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</si>
  <si>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</si>
  <si>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</si>
  <si>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</si>
  <si>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</si>
  <si>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</si>
  <si>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</si>
  <si>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</si>
  <si>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</si>
  <si>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</si>
  <si>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</si>
  <si>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</si>
  <si>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</si>
  <si>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</si>
  <si>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</si>
  <si>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</si>
  <si>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</si>
  <si>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</si>
  <si>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</si>
  <si>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</si>
  <si>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</si>
  <si>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SYSTEM CONFIGURATION
VX-2420-64X64-20-RGB @1</t>
  </si>
  <si>
    <t>VFC 2
SIGN/S</t>
  </si>
  <si>
    <t>VX</t>
  </si>
  <si>
    <t>VFC 2
SIGN 1</t>
  </si>
  <si>
    <t>Gen IV</t>
  </si>
  <si>
    <t>PS Redundancy Board</t>
  </si>
  <si>
    <t>Module Output - 3</t>
  </si>
  <si>
    <t>ON 1ST DISPLAY INTERFACE</t>
  </si>
  <si>
    <t>SYSTEM CONFIGURATION
VF-2420-80X80-20-RGB @2</t>
  </si>
  <si>
    <t>VFC 3
SIGN/S</t>
  </si>
  <si>
    <t>VFC 3
SIGN 1, 2</t>
  </si>
  <si>
    <t>VFC 4
SIGN/S</t>
  </si>
  <si>
    <t>VFC 4
SIGN 1, 2</t>
  </si>
  <si>
    <t>VFC 4
SIGN 1</t>
  </si>
  <si>
    <t>VFC 4
SIGN 2</t>
  </si>
  <si>
    <t>VFC 5
SIGN/S</t>
  </si>
  <si>
    <t>VFC 5
SIGN 1</t>
  </si>
  <si>
    <t>CUSTOM OPTIONS</t>
  </si>
  <si>
    <t>VFC 1 - SYSTEM BACKUP FILES    (VF-2420-80X80 @1)</t>
  </si>
  <si>
    <t>DD5201054</t>
  </si>
  <si>
    <t>GUIDE - DD4832617</t>
  </si>
  <si>
    <t>VFC 2 - SYSTEM BACKUP FILES    (VX-2420-64X64 @1)</t>
  </si>
  <si>
    <t>DD5201070</t>
  </si>
  <si>
    <t>VFC 3 - SYSTEM BACKUP FILES    (VF-2420-80X80 @2)</t>
  </si>
  <si>
    <t>DD5201060</t>
  </si>
  <si>
    <t>VFC 4 - SYSTEM BACKUP FILES    (VX-2420-64X64 @2)</t>
  </si>
  <si>
    <t>DD5201072</t>
  </si>
  <si>
    <t>VFC 5 - SYSTEM BACKUP FILES    (VF-2420-80X80 @1)</t>
  </si>
  <si>
    <t>DD5201059</t>
  </si>
  <si>
    <t>VFC 6 - SPARE</t>
  </si>
  <si>
    <t>NONE</t>
  </si>
  <si>
    <t>TRANSLATION TABLE</t>
  </si>
  <si>
    <t>N/A</t>
  </si>
  <si>
    <t>CONTROLLER CONFIGURATION PACKAGE</t>
  </si>
  <si>
    <t>Reference Drawings</t>
  </si>
  <si>
    <t>VF-2420 Drawings:</t>
  </si>
  <si>
    <t>Shop Drawing, VF-24**-80x80-20-*</t>
  </si>
  <si>
    <t>DWG-3584046</t>
  </si>
  <si>
    <t>Schematic, Ventilation Fans for 64-432 Wide Signs</t>
  </si>
  <si>
    <t>DWG-3783622</t>
  </si>
  <si>
    <t>Schematic, VF-24X0, 120 VAC</t>
  </si>
  <si>
    <t>DWG-4558073</t>
  </si>
  <si>
    <t>Schematic, Signal, VF-2420, Generic by Bay, Fiber Patch Panel</t>
  </si>
  <si>
    <t>DWG-5093776</t>
  </si>
  <si>
    <t>Rear Electrical, VF-2420-80x80-20-RGB, Auxiliary Control Panel</t>
  </si>
  <si>
    <t>DWG-5143216</t>
  </si>
  <si>
    <t>Site Riser, Seven DMS, Six VFC</t>
  </si>
  <si>
    <t>DWG-5201474</t>
  </si>
  <si>
    <t>Traffic Cabinet Drawings:</t>
  </si>
  <si>
    <t>Schematic, 332D Traffic Cabinet, Door Switch and Light, Four Door</t>
  </si>
  <si>
    <t>DWG-3160815</t>
  </si>
  <si>
    <t>Shop Drawing, Traffic Cabinet, 332D, Aluminum, FPP, Heater, Six VFC</t>
  </si>
  <si>
    <t>DWG-4926826</t>
  </si>
  <si>
    <t>Schematic, Signal, Traffic Cabinet, Door Open Detection, 332D Four Door</t>
  </si>
  <si>
    <t>DWG-5154465</t>
  </si>
  <si>
    <t>Final Assembly, TC, 332D, Ground Mount, Aluminum, Heater, Six VFC</t>
  </si>
  <si>
    <t>DWG-5196551</t>
  </si>
  <si>
    <t>Schematic, 332D TC, 120 VAC, Seven Signs, Four 50A, Three 15A</t>
  </si>
  <si>
    <t>DWG-5201181</t>
  </si>
  <si>
    <t>Site Notes</t>
  </si>
  <si>
    <t>VX-2420 Drawings:</t>
  </si>
  <si>
    <t>Final Assembly details, VX-2420</t>
  </si>
  <si>
    <t>DWG-4679904</t>
  </si>
  <si>
    <t>Shop Drawing, VX-2420-64x64-20</t>
  </si>
  <si>
    <t>DWG-4679915</t>
  </si>
  <si>
    <t>Schematic, AC and DC Power, VX-2420-64x64-20-RGB</t>
  </si>
  <si>
    <t>DWG-4705003</t>
  </si>
  <si>
    <t>Schematic, Signal, VX-2420</t>
  </si>
  <si>
    <t>DWG-4709224</t>
  </si>
  <si>
    <t>VFC 3
SIGN 1</t>
  </si>
  <si>
    <t>VFC 4 - SPARE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</si>
</sst>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6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1" xfId="0" applyBorder="1"/>
    <xf numFmtId="0" fontId="0" fillId="0" borderId="31" xfId="0" quotePrefix="1" applyBorder="1" applyAlignment="1">
      <alignment horizontal="left"/>
    </xf>
    <xf numFmtId="0" fontId="0" fillId="0" borderId="31" xfId="0" quotePrefix="1" applyBorder="1"/>
    <xf numFmtId="0" fontId="0" fillId="0" borderId="31" xfId="0" applyBorder="1" applyAlignment="1">
      <alignment horizontal="center" vertical="center"/>
    </xf>
    <xf numFmtId="0" fontId="0" fillId="0" borderId="4" xfId="0" quotePrefix="1" applyBorder="1"/>
    <xf numFmtId="0" fontId="0" fillId="0" borderId="38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16" xfId="0" quotePrefix="1" applyBorder="1"/>
    <xf numFmtId="0" fontId="0" fillId="0" borderId="40" xfId="0" quotePrefix="1" applyBorder="1"/>
    <xf numFmtId="0" fontId="0" fillId="0" borderId="2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39" xfId="0" applyBorder="1" applyAlignment="1">
      <alignment horizontal="center"/>
    </xf>
    <xf numFmtId="0" fontId="0" fillId="0" borderId="38" xfId="0" applyBorder="1"/>
    <xf numFmtId="0" fontId="0" fillId="0" borderId="9" xfId="0" quotePrefix="1" applyBorder="1"/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5" xfId="0" quotePrefix="1" applyBorder="1"/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4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4" fillId="0" borderId="4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wrapText="1"/>
    </xf>
    <xf numFmtId="0" fontId="0" fillId="0" borderId="35" xfId="0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34" xfId="0" applyBorder="1" applyAlignment="1">
      <alignment horizontal="center" vertical="center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8" xfId="0" quotePrefix="1" applyBorder="1" applyAlignment="1">
      <alignment horizontal="left"/>
    </xf>
    <xf numFmtId="0" fontId="0" fillId="0" borderId="40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7FB3D-D529-41F5-B6D2-E33E845CDB28}">
  <dimension ref="B1:I16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3" t="s">
        <v>0</v>
      </c>
      <c r="C1" s="91" t="s">
        <v>1</v>
      </c>
      <c r="D1" s="91"/>
      <c r="E1" s="91"/>
      <c r="F1" s="91"/>
      <c r="G1" s="24" t="s">
        <v>2</v>
      </c>
    </row>
    <row r="2" spans="2:9" ht="30" customHeight="1" thickBot="1" x14ac:dyDescent="0.3">
      <c r="B2" s="71" t="s">
        <v>3</v>
      </c>
      <c r="C2" s="62"/>
      <c r="D2" s="62"/>
      <c r="E2" s="62"/>
      <c r="F2" s="62"/>
      <c r="G2" s="52" t="s">
        <v>4</v>
      </c>
    </row>
    <row r="3" spans="2:9" ht="15.75" thickBot="1" x14ac:dyDescent="0.3">
      <c r="B3" s="73" t="s">
        <v>5</v>
      </c>
      <c r="C3" s="74"/>
      <c r="D3" s="74" t="s">
        <v>6</v>
      </c>
      <c r="E3" s="74"/>
      <c r="F3" s="75"/>
      <c r="G3" s="72"/>
    </row>
    <row r="4" spans="2:9" x14ac:dyDescent="0.25">
      <c r="B4" s="65" t="s">
        <v>7</v>
      </c>
      <c r="C4" s="66"/>
      <c r="D4" s="66" t="s">
        <v>8</v>
      </c>
      <c r="E4" s="66"/>
      <c r="F4" s="67"/>
      <c r="G4" s="52" t="s">
        <v>9</v>
      </c>
    </row>
    <row r="5" spans="2:9" x14ac:dyDescent="0.25">
      <c r="B5" s="65" t="s">
        <v>10</v>
      </c>
      <c r="C5" s="66"/>
      <c r="D5" s="66" t="s">
        <v>11</v>
      </c>
      <c r="E5" s="66"/>
      <c r="F5" s="67"/>
      <c r="G5" s="53"/>
    </row>
    <row r="6" spans="2:9" x14ac:dyDescent="0.25">
      <c r="B6" s="76" t="s">
        <v>12</v>
      </c>
      <c r="C6" s="14" t="s">
        <v>13</v>
      </c>
      <c r="D6" s="66" t="s">
        <v>14</v>
      </c>
      <c r="E6" s="66"/>
      <c r="F6" s="67"/>
      <c r="G6" s="53"/>
    </row>
    <row r="7" spans="2:9" x14ac:dyDescent="0.25">
      <c r="B7" s="76"/>
      <c r="C7" s="14" t="s">
        <v>15</v>
      </c>
      <c r="D7" s="66" t="s">
        <v>16</v>
      </c>
      <c r="E7" s="66"/>
      <c r="F7" s="67"/>
      <c r="G7" s="53"/>
    </row>
    <row r="8" spans="2:9" x14ac:dyDescent="0.25">
      <c r="B8" s="76"/>
      <c r="C8" s="14" t="s">
        <v>17</v>
      </c>
      <c r="D8" s="66" t="s">
        <v>18</v>
      </c>
      <c r="E8" s="66"/>
      <c r="F8" s="67"/>
      <c r="G8" s="53"/>
      <c r="H8" s="33"/>
    </row>
    <row r="9" spans="2:9" x14ac:dyDescent="0.25">
      <c r="B9" s="76"/>
      <c r="C9" s="14" t="s">
        <v>19</v>
      </c>
      <c r="D9" s="63">
        <f>IF(D8="9x5","66 OR 46 - TYPE IN THE RIGHT ONE",IF(D8="16x16",20,IF(D8="24x16",20,(IF(D8="9x15",34,"SELECT MODULE SIZE")))))</f>
        <v>20</v>
      </c>
      <c r="E9" s="63"/>
      <c r="F9" s="64"/>
      <c r="G9" s="53"/>
      <c r="I9" s="4"/>
    </row>
    <row r="10" spans="2:9" x14ac:dyDescent="0.25">
      <c r="B10" s="65" t="s">
        <v>20</v>
      </c>
      <c r="C10" s="66"/>
      <c r="D10" s="63">
        <v>80</v>
      </c>
      <c r="E10" s="63"/>
      <c r="F10" s="64"/>
      <c r="G10" s="53"/>
    </row>
    <row r="11" spans="2:9" x14ac:dyDescent="0.25">
      <c r="B11" s="65" t="s">
        <v>21</v>
      </c>
      <c r="C11" s="66"/>
      <c r="D11" s="63">
        <v>80</v>
      </c>
      <c r="E11" s="63"/>
      <c r="F11" s="64"/>
      <c r="G11" s="53"/>
    </row>
    <row r="12" spans="2:9" x14ac:dyDescent="0.25">
      <c r="B12" s="65" t="s">
        <v>22</v>
      </c>
      <c r="C12" s="66"/>
      <c r="D12" s="66" t="s">
        <v>23</v>
      </c>
      <c r="E12" s="66"/>
      <c r="F12" s="67"/>
      <c r="G12" s="53"/>
    </row>
    <row r="13" spans="2:9" x14ac:dyDescent="0.25">
      <c r="B13" s="65" t="s">
        <v>24</v>
      </c>
      <c r="C13" s="66"/>
      <c r="D13" s="63">
        <v>1</v>
      </c>
      <c r="E13" s="63"/>
      <c r="F13" s="64"/>
      <c r="G13" s="53"/>
    </row>
    <row r="14" spans="2:9" ht="15.75" thickBot="1" x14ac:dyDescent="0.3">
      <c r="B14" s="57" t="s">
        <v>25</v>
      </c>
      <c r="C14" s="58"/>
      <c r="D14" s="59" t="s">
        <v>26</v>
      </c>
      <c r="E14" s="59"/>
      <c r="F14" s="60"/>
      <c r="G14" s="54"/>
    </row>
    <row r="15" spans="2:9" ht="15.75" thickBot="1" x14ac:dyDescent="0.3"/>
    <row r="16" spans="2:9" ht="15.75" thickBot="1" x14ac:dyDescent="0.3">
      <c r="B16" s="61" t="s">
        <v>27</v>
      </c>
      <c r="C16" s="62"/>
      <c r="D16" s="62"/>
      <c r="E16" s="62"/>
      <c r="F16" s="62"/>
      <c r="G16" s="52" t="s">
        <v>9</v>
      </c>
    </row>
    <row r="17" spans="2:7" x14ac:dyDescent="0.25">
      <c r="B17" s="55" t="s">
        <v>5</v>
      </c>
      <c r="C17" s="56"/>
      <c r="D17" s="21" t="s">
        <v>6</v>
      </c>
      <c r="E17" s="21" t="s">
        <v>28</v>
      </c>
      <c r="F17" s="22" t="s">
        <v>29</v>
      </c>
      <c r="G17" s="53"/>
    </row>
    <row r="18" spans="2:7" x14ac:dyDescent="0.25">
      <c r="B18" s="50" t="s">
        <v>30</v>
      </c>
      <c r="C18" s="51"/>
      <c r="D18" s="14" t="s">
        <v>31</v>
      </c>
      <c r="E18" s="14" t="s">
        <v>32</v>
      </c>
      <c r="F18" s="15" t="s">
        <v>33</v>
      </c>
      <c r="G18" s="53"/>
    </row>
    <row r="19" spans="2:7" x14ac:dyDescent="0.25">
      <c r="B19" s="50" t="s">
        <v>30</v>
      </c>
      <c r="C19" s="51"/>
      <c r="D19" s="14" t="s">
        <v>11</v>
      </c>
      <c r="E19" s="14" t="s">
        <v>32</v>
      </c>
      <c r="F19" s="15" t="s">
        <v>33</v>
      </c>
      <c r="G19" s="53"/>
    </row>
    <row r="20" spans="2:7" x14ac:dyDescent="0.25">
      <c r="B20" s="50" t="s">
        <v>30</v>
      </c>
      <c r="C20" s="51"/>
      <c r="D20" s="14" t="s">
        <v>34</v>
      </c>
      <c r="E20" s="14" t="s">
        <v>32</v>
      </c>
      <c r="F20" s="15" t="s">
        <v>33</v>
      </c>
      <c r="G20" s="53"/>
    </row>
    <row r="21" spans="2:7" x14ac:dyDescent="0.25">
      <c r="B21" s="50" t="s">
        <v>30</v>
      </c>
      <c r="C21" s="51"/>
      <c r="D21" s="14" t="s">
        <v>35</v>
      </c>
      <c r="E21" s="14" t="s">
        <v>32</v>
      </c>
      <c r="F21" s="15" t="s">
        <v>33</v>
      </c>
      <c r="G21" s="53"/>
    </row>
    <row r="22" spans="2:7" x14ac:dyDescent="0.25">
      <c r="B22" s="50" t="s">
        <v>36</v>
      </c>
      <c r="C22" s="51"/>
      <c r="D22" s="14" t="s">
        <v>37</v>
      </c>
      <c r="E22" s="14" t="s">
        <v>32</v>
      </c>
      <c r="F22" s="15" t="s">
        <v>33</v>
      </c>
      <c r="G22" s="53"/>
    </row>
    <row r="23" spans="2:7" x14ac:dyDescent="0.25">
      <c r="B23" s="50" t="s">
        <v>36</v>
      </c>
      <c r="C23" s="51"/>
      <c r="D23" s="14" t="s">
        <v>38</v>
      </c>
      <c r="E23" s="14" t="s">
        <v>32</v>
      </c>
      <c r="F23" s="15" t="s">
        <v>33</v>
      </c>
      <c r="G23" s="53"/>
    </row>
    <row r="24" spans="2:7" x14ac:dyDescent="0.25">
      <c r="B24" s="50" t="s">
        <v>36</v>
      </c>
      <c r="C24" s="51"/>
      <c r="D24" s="14" t="s">
        <v>12</v>
      </c>
      <c r="E24" s="14" t="s">
        <v>32</v>
      </c>
      <c r="F24" s="15" t="s">
        <v>33</v>
      </c>
      <c r="G24" s="53"/>
    </row>
    <row r="25" spans="2:7" x14ac:dyDescent="0.25">
      <c r="B25" s="50" t="s">
        <v>39</v>
      </c>
      <c r="C25" s="51"/>
      <c r="D25" s="14" t="s">
        <v>38</v>
      </c>
      <c r="E25" s="14" t="s">
        <v>32</v>
      </c>
      <c r="F25" s="15" t="s">
        <v>33</v>
      </c>
      <c r="G25" s="53"/>
    </row>
    <row r="26" spans="2:7" x14ac:dyDescent="0.25">
      <c r="B26" s="50" t="s">
        <v>40</v>
      </c>
      <c r="C26" s="51"/>
      <c r="D26" s="36">
        <v>2</v>
      </c>
      <c r="E26" s="36" t="s">
        <v>41</v>
      </c>
      <c r="F26" s="16" t="s">
        <v>42</v>
      </c>
      <c r="G26" s="53"/>
    </row>
    <row r="27" spans="2:7" x14ac:dyDescent="0.25">
      <c r="B27" s="50" t="s">
        <v>43</v>
      </c>
      <c r="C27" s="51"/>
      <c r="D27" s="36" t="s">
        <v>44</v>
      </c>
      <c r="E27" s="36"/>
      <c r="F27" s="15"/>
      <c r="G27" s="53"/>
    </row>
    <row r="28" spans="2:7" x14ac:dyDescent="0.25">
      <c r="B28" s="50" t="s">
        <v>45</v>
      </c>
      <c r="C28" s="51"/>
      <c r="D28" s="36" t="s">
        <v>44</v>
      </c>
      <c r="E28" s="36"/>
      <c r="F28" s="15"/>
      <c r="G28" s="53"/>
    </row>
    <row r="29" spans="2:7" x14ac:dyDescent="0.25">
      <c r="B29" s="50" t="s">
        <v>46</v>
      </c>
      <c r="C29" s="51"/>
      <c r="D29" s="36">
        <v>1</v>
      </c>
      <c r="E29" s="36" t="s">
        <v>41</v>
      </c>
      <c r="F29" s="16" t="s">
        <v>47</v>
      </c>
      <c r="G29" s="53"/>
    </row>
    <row r="30" spans="2:7" x14ac:dyDescent="0.25">
      <c r="B30" s="50" t="s">
        <v>48</v>
      </c>
      <c r="C30" s="51"/>
      <c r="D30" s="35" t="s">
        <v>44</v>
      </c>
      <c r="E30" s="36" t="s">
        <v>41</v>
      </c>
      <c r="F30" s="34" t="s">
        <v>41</v>
      </c>
      <c r="G30" s="53"/>
    </row>
    <row r="31" spans="2:7" x14ac:dyDescent="0.25">
      <c r="B31" s="50" t="s">
        <v>49</v>
      </c>
      <c r="C31" s="51"/>
      <c r="D31" s="36">
        <v>2</v>
      </c>
      <c r="E31" s="36" t="s">
        <v>41</v>
      </c>
      <c r="F31" s="16" t="s">
        <v>41</v>
      </c>
      <c r="G31" s="53"/>
    </row>
    <row r="32" spans="2:7" x14ac:dyDescent="0.25">
      <c r="B32" s="50" t="s">
        <v>50</v>
      </c>
      <c r="C32" s="51"/>
      <c r="D32" s="35" t="s">
        <v>44</v>
      </c>
      <c r="E32" s="36" t="s">
        <v>41</v>
      </c>
      <c r="F32" s="16" t="s">
        <v>41</v>
      </c>
      <c r="G32" s="53"/>
    </row>
    <row r="33" spans="2:7" x14ac:dyDescent="0.25">
      <c r="B33" s="50" t="s">
        <v>51</v>
      </c>
      <c r="C33" s="51"/>
      <c r="D33" s="35" t="s">
        <v>52</v>
      </c>
      <c r="E33" s="36" t="s">
        <v>41</v>
      </c>
      <c r="F33" s="16" t="s">
        <v>41</v>
      </c>
      <c r="G33" s="53"/>
    </row>
    <row r="34" spans="2:7" x14ac:dyDescent="0.25">
      <c r="B34" s="50" t="s">
        <v>53</v>
      </c>
      <c r="C34" s="51"/>
      <c r="D34" s="35" t="s">
        <v>44</v>
      </c>
      <c r="E34" s="36" t="s">
        <v>41</v>
      </c>
      <c r="F34" s="16" t="s">
        <v>41</v>
      </c>
      <c r="G34" s="53"/>
    </row>
    <row r="35" spans="2:7" x14ac:dyDescent="0.25">
      <c r="B35" s="50" t="s">
        <v>54</v>
      </c>
      <c r="C35" s="51"/>
      <c r="D35" s="35" t="s">
        <v>52</v>
      </c>
      <c r="E35" s="36" t="s">
        <v>41</v>
      </c>
      <c r="F35" s="16" t="s">
        <v>41</v>
      </c>
      <c r="G35" s="53"/>
    </row>
    <row r="36" spans="2:7" x14ac:dyDescent="0.25">
      <c r="B36" s="50" t="s">
        <v>55</v>
      </c>
      <c r="C36" s="51"/>
      <c r="D36" s="36" t="s">
        <v>44</v>
      </c>
      <c r="E36" s="36" t="s">
        <v>56</v>
      </c>
      <c r="F36" s="16" t="s">
        <v>41</v>
      </c>
      <c r="G36" s="53"/>
    </row>
    <row r="37" spans="2:7" x14ac:dyDescent="0.25">
      <c r="B37" s="50" t="s">
        <v>57</v>
      </c>
      <c r="C37" s="51"/>
      <c r="D37" s="36">
        <v>1</v>
      </c>
      <c r="E37" s="36" t="s">
        <v>41</v>
      </c>
      <c r="F37" s="16" t="s">
        <v>41</v>
      </c>
      <c r="G37" s="53"/>
    </row>
    <row r="38" spans="2:7" ht="15.75" thickBot="1" x14ac:dyDescent="0.3">
      <c r="B38" s="50" t="s">
        <v>58</v>
      </c>
      <c r="C38" s="51"/>
      <c r="D38" s="13" t="s">
        <v>59</v>
      </c>
      <c r="E38" s="13"/>
      <c r="F38" s="17"/>
      <c r="G38" s="54"/>
    </row>
    <row r="39" spans="2:7" ht="15.75" thickBot="1" x14ac:dyDescent="0.3">
      <c r="B39" s="29"/>
      <c r="C39" s="30"/>
      <c r="D39" s="30"/>
      <c r="E39" s="30"/>
      <c r="F39" s="31"/>
      <c r="G39" s="32"/>
    </row>
    <row r="40" spans="2:7" ht="15.75" thickBot="1" x14ac:dyDescent="0.3">
      <c r="B40" s="61" t="s">
        <v>60</v>
      </c>
      <c r="C40" s="62"/>
      <c r="D40" s="62"/>
      <c r="E40" s="62"/>
      <c r="F40" s="62"/>
      <c r="G40" s="52" t="s">
        <v>9</v>
      </c>
    </row>
    <row r="41" spans="2:7" x14ac:dyDescent="0.25">
      <c r="B41" s="92" t="s">
        <v>61</v>
      </c>
      <c r="C41" s="93"/>
      <c r="D41" s="43">
        <f>IF(B41="DOOR SWITCH 2 (TC)",1,"N/A")</f>
        <v>1</v>
      </c>
      <c r="E41" s="43">
        <f>IF(B41="DOOR SWITCH 2 (TC)",1,"N/A")</f>
        <v>1</v>
      </c>
      <c r="F41" s="25" t="str">
        <f>IF(B41="DOOR SWITCH 2 (TC)","VIP 1","N/A")</f>
        <v>VIP 1</v>
      </c>
      <c r="G41" s="53"/>
    </row>
    <row r="42" spans="2:7" hidden="1" x14ac:dyDescent="0.25">
      <c r="B42" s="88" t="s">
        <v>56</v>
      </c>
      <c r="C42" s="18" t="s">
        <v>56</v>
      </c>
      <c r="D42" s="19" t="s">
        <v>56</v>
      </c>
      <c r="E42" s="19" t="s">
        <v>56</v>
      </c>
      <c r="F42" s="26" t="s">
        <v>56</v>
      </c>
      <c r="G42" s="53"/>
    </row>
    <row r="43" spans="2:7" hidden="1" x14ac:dyDescent="0.25">
      <c r="B43" s="88"/>
      <c r="C43" s="19" t="s">
        <v>56</v>
      </c>
      <c r="D43" s="20" t="s">
        <v>56</v>
      </c>
      <c r="E43" s="19" t="s">
        <v>56</v>
      </c>
      <c r="F43" s="26"/>
      <c r="G43" s="53"/>
    </row>
    <row r="44" spans="2:7" hidden="1" x14ac:dyDescent="0.25">
      <c r="B44" s="89" t="s">
        <v>56</v>
      </c>
      <c r="C44" s="90"/>
      <c r="D44" s="36" t="s">
        <v>41</v>
      </c>
      <c r="E44" s="36" t="s">
        <v>41</v>
      </c>
      <c r="F44" s="27" t="str">
        <f>IF(B44="MINI DC I/O 1","ON DISPLAY INTERFACE","N/A")</f>
        <v>N/A</v>
      </c>
      <c r="G44" s="53"/>
    </row>
    <row r="45" spans="2:7" hidden="1" x14ac:dyDescent="0.25">
      <c r="B45" s="89" t="s">
        <v>56</v>
      </c>
      <c r="C45" s="90"/>
      <c r="D45" s="36" t="s">
        <v>41</v>
      </c>
      <c r="E45" s="36" t="s">
        <v>41</v>
      </c>
      <c r="F45" s="16" t="str">
        <f>IF(B45="MINI DC I/O 2","ON DISPLAY INTERFACE","N/A")</f>
        <v>N/A</v>
      </c>
      <c r="G45" s="53"/>
    </row>
    <row r="46" spans="2:7" ht="15.75" thickBot="1" x14ac:dyDescent="0.3">
      <c r="B46" s="80"/>
      <c r="C46" s="81"/>
      <c r="D46" s="37"/>
      <c r="E46" s="37"/>
      <c r="F46" s="28"/>
      <c r="G46" s="54"/>
    </row>
    <row r="47" spans="2:7" ht="15.75" thickBot="1" x14ac:dyDescent="0.3">
      <c r="C47" s="12"/>
      <c r="D47" s="12"/>
      <c r="E47" s="11"/>
      <c r="F47" s="4"/>
      <c r="G47" s="8"/>
    </row>
    <row r="48" spans="2:7" ht="30" customHeight="1" thickBot="1" x14ac:dyDescent="0.3">
      <c r="B48" s="71" t="s">
        <v>62</v>
      </c>
      <c r="C48" s="62"/>
      <c r="D48" s="62"/>
      <c r="E48" s="62"/>
      <c r="F48" s="62"/>
      <c r="G48" s="52" t="s">
        <v>63</v>
      </c>
    </row>
    <row r="49" spans="2:9" ht="15.75" thickBot="1" x14ac:dyDescent="0.3">
      <c r="B49" s="73" t="s">
        <v>5</v>
      </c>
      <c r="C49" s="74"/>
      <c r="D49" s="74" t="s">
        <v>6</v>
      </c>
      <c r="E49" s="74"/>
      <c r="F49" s="75"/>
      <c r="G49" s="72"/>
    </row>
    <row r="50" spans="2:9" x14ac:dyDescent="0.25">
      <c r="B50" s="65" t="s">
        <v>7</v>
      </c>
      <c r="C50" s="66"/>
      <c r="D50" s="66" t="s">
        <v>64</v>
      </c>
      <c r="E50" s="66"/>
      <c r="F50" s="85"/>
      <c r="G50" s="52" t="s">
        <v>65</v>
      </c>
    </row>
    <row r="51" spans="2:9" x14ac:dyDescent="0.25">
      <c r="B51" s="65" t="s">
        <v>10</v>
      </c>
      <c r="C51" s="66"/>
      <c r="D51" s="66" t="s">
        <v>11</v>
      </c>
      <c r="E51" s="66"/>
      <c r="F51" s="85"/>
      <c r="G51" s="53"/>
    </row>
    <row r="52" spans="2:9" x14ac:dyDescent="0.25">
      <c r="B52" s="76" t="s">
        <v>12</v>
      </c>
      <c r="C52" s="14" t="s">
        <v>13</v>
      </c>
      <c r="D52" s="66" t="s">
        <v>14</v>
      </c>
      <c r="E52" s="66"/>
      <c r="F52" s="85"/>
      <c r="G52" s="53"/>
    </row>
    <row r="53" spans="2:9" x14ac:dyDescent="0.25">
      <c r="B53" s="76"/>
      <c r="C53" s="14" t="s">
        <v>15</v>
      </c>
      <c r="D53" s="66" t="s">
        <v>16</v>
      </c>
      <c r="E53" s="66"/>
      <c r="F53" s="85"/>
      <c r="G53" s="53"/>
    </row>
    <row r="54" spans="2:9" x14ac:dyDescent="0.25">
      <c r="B54" s="76"/>
      <c r="C54" s="14" t="s">
        <v>17</v>
      </c>
      <c r="D54" s="66" t="s">
        <v>18</v>
      </c>
      <c r="E54" s="66"/>
      <c r="F54" s="85"/>
      <c r="G54" s="53"/>
      <c r="H54" s="33"/>
    </row>
    <row r="55" spans="2:9" x14ac:dyDescent="0.25">
      <c r="B55" s="76"/>
      <c r="C55" s="14" t="s">
        <v>19</v>
      </c>
      <c r="D55" s="63">
        <v>20</v>
      </c>
      <c r="E55" s="63"/>
      <c r="F55" s="86"/>
      <c r="G55" s="53"/>
      <c r="I55" s="4"/>
    </row>
    <row r="56" spans="2:9" x14ac:dyDescent="0.25">
      <c r="B56" s="65" t="s">
        <v>20</v>
      </c>
      <c r="C56" s="66"/>
      <c r="D56" s="63">
        <v>64</v>
      </c>
      <c r="E56" s="63"/>
      <c r="F56" s="86"/>
      <c r="G56" s="53"/>
    </row>
    <row r="57" spans="2:9" x14ac:dyDescent="0.25">
      <c r="B57" s="65" t="s">
        <v>21</v>
      </c>
      <c r="C57" s="66"/>
      <c r="D57" s="63">
        <v>64</v>
      </c>
      <c r="E57" s="63"/>
      <c r="F57" s="86"/>
      <c r="G57" s="53"/>
    </row>
    <row r="58" spans="2:9" x14ac:dyDescent="0.25">
      <c r="B58" s="65" t="s">
        <v>22</v>
      </c>
      <c r="C58" s="66"/>
      <c r="D58" s="66" t="s">
        <v>23</v>
      </c>
      <c r="E58" s="66"/>
      <c r="F58" s="85"/>
      <c r="G58" s="53"/>
    </row>
    <row r="59" spans="2:9" x14ac:dyDescent="0.25">
      <c r="B59" s="65" t="s">
        <v>24</v>
      </c>
      <c r="C59" s="66"/>
      <c r="D59" s="63">
        <v>1</v>
      </c>
      <c r="E59" s="63"/>
      <c r="F59" s="86"/>
      <c r="G59" s="53"/>
    </row>
    <row r="60" spans="2:9" ht="15.75" thickBot="1" x14ac:dyDescent="0.3">
      <c r="B60" s="57" t="s">
        <v>25</v>
      </c>
      <c r="C60" s="58"/>
      <c r="D60" s="59" t="s">
        <v>26</v>
      </c>
      <c r="E60" s="59"/>
      <c r="F60" s="87"/>
      <c r="G60" s="54"/>
    </row>
    <row r="61" spans="2:9" ht="15.75" thickBot="1" x14ac:dyDescent="0.3"/>
    <row r="62" spans="2:9" ht="15.75" thickBot="1" x14ac:dyDescent="0.3">
      <c r="B62" s="82" t="s">
        <v>27</v>
      </c>
      <c r="C62" s="83"/>
      <c r="D62" s="83"/>
      <c r="E62" s="83"/>
      <c r="F62" s="84"/>
      <c r="G62" s="52" t="s">
        <v>65</v>
      </c>
    </row>
    <row r="63" spans="2:9" x14ac:dyDescent="0.25">
      <c r="B63" s="73" t="s">
        <v>5</v>
      </c>
      <c r="C63" s="74"/>
      <c r="D63" s="42" t="s">
        <v>6</v>
      </c>
      <c r="E63" s="42" t="s">
        <v>28</v>
      </c>
      <c r="F63" s="44" t="s">
        <v>29</v>
      </c>
      <c r="G63" s="53"/>
    </row>
    <row r="64" spans="2:9" x14ac:dyDescent="0.25">
      <c r="B64" s="65" t="s">
        <v>30</v>
      </c>
      <c r="C64" s="66"/>
      <c r="D64" s="14" t="s">
        <v>35</v>
      </c>
      <c r="E64" s="14" t="s">
        <v>32</v>
      </c>
      <c r="F64" s="45" t="s">
        <v>33</v>
      </c>
      <c r="G64" s="53"/>
    </row>
    <row r="65" spans="2:7" x14ac:dyDescent="0.25">
      <c r="B65" s="65" t="s">
        <v>36</v>
      </c>
      <c r="C65" s="66"/>
      <c r="D65" s="14" t="s">
        <v>12</v>
      </c>
      <c r="E65" s="14" t="s">
        <v>32</v>
      </c>
      <c r="F65" s="45" t="s">
        <v>33</v>
      </c>
      <c r="G65" s="53"/>
    </row>
    <row r="66" spans="2:7" x14ac:dyDescent="0.25">
      <c r="B66" s="65" t="s">
        <v>39</v>
      </c>
      <c r="C66" s="66"/>
      <c r="D66" s="14" t="s">
        <v>44</v>
      </c>
      <c r="E66" s="40" t="s">
        <v>41</v>
      </c>
      <c r="F66" s="34" t="s">
        <v>41</v>
      </c>
      <c r="G66" s="53"/>
    </row>
    <row r="67" spans="2:7" x14ac:dyDescent="0.25">
      <c r="B67" s="65" t="s">
        <v>40</v>
      </c>
      <c r="C67" s="66"/>
      <c r="D67" s="36" t="s">
        <v>44</v>
      </c>
      <c r="E67" s="36" t="s">
        <v>41</v>
      </c>
      <c r="F67" s="34"/>
      <c r="G67" s="53"/>
    </row>
    <row r="68" spans="2:7" x14ac:dyDescent="0.25">
      <c r="B68" s="65" t="s">
        <v>43</v>
      </c>
      <c r="C68" s="66"/>
      <c r="D68" s="36" t="s">
        <v>44</v>
      </c>
      <c r="E68" s="36"/>
      <c r="F68" s="45"/>
      <c r="G68" s="53"/>
    </row>
    <row r="69" spans="2:7" x14ac:dyDescent="0.25">
      <c r="B69" s="65" t="s">
        <v>45</v>
      </c>
      <c r="C69" s="66"/>
      <c r="D69" s="36" t="s">
        <v>44</v>
      </c>
      <c r="E69" s="36"/>
      <c r="F69" s="45"/>
      <c r="G69" s="53"/>
    </row>
    <row r="70" spans="2:7" x14ac:dyDescent="0.25">
      <c r="B70" s="65" t="s">
        <v>46</v>
      </c>
      <c r="C70" s="66"/>
      <c r="D70" s="36">
        <v>1</v>
      </c>
      <c r="E70" s="36" t="s">
        <v>41</v>
      </c>
      <c r="F70" s="34" t="s">
        <v>47</v>
      </c>
      <c r="G70" s="53"/>
    </row>
    <row r="71" spans="2:7" x14ac:dyDescent="0.25">
      <c r="B71" s="65" t="s">
        <v>48</v>
      </c>
      <c r="C71" s="66"/>
      <c r="D71" s="36" t="s">
        <v>44</v>
      </c>
      <c r="E71" s="36" t="s">
        <v>41</v>
      </c>
      <c r="F71" s="34"/>
      <c r="G71" s="53"/>
    </row>
    <row r="72" spans="2:7" x14ac:dyDescent="0.25">
      <c r="B72" s="65" t="s">
        <v>49</v>
      </c>
      <c r="C72" s="66"/>
      <c r="D72" s="36">
        <v>2</v>
      </c>
      <c r="E72" s="36" t="s">
        <v>41</v>
      </c>
      <c r="F72" s="34" t="s">
        <v>41</v>
      </c>
      <c r="G72" s="53"/>
    </row>
    <row r="73" spans="2:7" x14ac:dyDescent="0.25">
      <c r="B73" s="65" t="s">
        <v>50</v>
      </c>
      <c r="C73" s="66"/>
      <c r="D73" s="35" t="s">
        <v>44</v>
      </c>
      <c r="E73" s="36" t="s">
        <v>41</v>
      </c>
      <c r="F73" s="34" t="s">
        <v>41</v>
      </c>
      <c r="G73" s="53"/>
    </row>
    <row r="74" spans="2:7" x14ac:dyDescent="0.25">
      <c r="B74" s="65" t="s">
        <v>51</v>
      </c>
      <c r="C74" s="66"/>
      <c r="D74" s="35" t="s">
        <v>44</v>
      </c>
      <c r="E74" s="36" t="s">
        <v>41</v>
      </c>
      <c r="F74" s="34" t="s">
        <v>41</v>
      </c>
      <c r="G74" s="53"/>
    </row>
    <row r="75" spans="2:7" x14ac:dyDescent="0.25">
      <c r="B75" s="65" t="s">
        <v>53</v>
      </c>
      <c r="C75" s="66"/>
      <c r="D75" s="35" t="s">
        <v>44</v>
      </c>
      <c r="E75" s="36" t="s">
        <v>41</v>
      </c>
      <c r="F75" s="34" t="s">
        <v>41</v>
      </c>
      <c r="G75" s="53"/>
    </row>
    <row r="76" spans="2:7" x14ac:dyDescent="0.25">
      <c r="B76" s="65" t="s">
        <v>54</v>
      </c>
      <c r="C76" s="66"/>
      <c r="D76" s="35" t="s">
        <v>52</v>
      </c>
      <c r="E76" s="36" t="s">
        <v>41</v>
      </c>
      <c r="F76" s="34" t="s">
        <v>41</v>
      </c>
      <c r="G76" s="53"/>
    </row>
    <row r="77" spans="2:7" x14ac:dyDescent="0.25">
      <c r="B77" s="65" t="s">
        <v>55</v>
      </c>
      <c r="C77" s="66"/>
      <c r="D77" s="36" t="s">
        <v>44</v>
      </c>
      <c r="E77" s="36" t="s">
        <v>41</v>
      </c>
      <c r="F77" s="34" t="s">
        <v>41</v>
      </c>
      <c r="G77" s="53"/>
    </row>
    <row r="78" spans="2:7" x14ac:dyDescent="0.25">
      <c r="B78" s="65" t="s">
        <v>57</v>
      </c>
      <c r="C78" s="66"/>
      <c r="D78" s="36">
        <v>1</v>
      </c>
      <c r="E78" s="36" t="s">
        <v>41</v>
      </c>
      <c r="F78" s="34" t="s">
        <v>41</v>
      </c>
      <c r="G78" s="53"/>
    </row>
    <row r="79" spans="2:7" ht="15.75" thickBot="1" x14ac:dyDescent="0.3">
      <c r="B79" s="57" t="s">
        <v>58</v>
      </c>
      <c r="C79" s="58"/>
      <c r="D79" s="37" t="s">
        <v>66</v>
      </c>
      <c r="E79" s="37"/>
      <c r="F79" s="41"/>
      <c r="G79" s="54"/>
    </row>
    <row r="80" spans="2:7" ht="15.75" thickBot="1" x14ac:dyDescent="0.3">
      <c r="B80" s="29"/>
      <c r="C80" s="30"/>
      <c r="D80" s="30"/>
      <c r="E80" s="30"/>
      <c r="F80" s="31"/>
      <c r="G80" s="32"/>
    </row>
    <row r="81" spans="2:9" ht="15.75" thickBot="1" x14ac:dyDescent="0.3">
      <c r="B81" s="61" t="s">
        <v>60</v>
      </c>
      <c r="C81" s="62"/>
      <c r="D81" s="62"/>
      <c r="E81" s="62"/>
      <c r="F81" s="62"/>
      <c r="G81" s="52" t="s">
        <v>65</v>
      </c>
    </row>
    <row r="82" spans="2:9" x14ac:dyDescent="0.25">
      <c r="B82" s="46" t="s">
        <v>67</v>
      </c>
      <c r="C82" s="40" t="s">
        <v>68</v>
      </c>
      <c r="D82" s="40" t="str">
        <f>IF(B82="PS Redundancy Board","I/O Board Outputs - NO"," ")</f>
        <v>I/O Board Outputs - NO</v>
      </c>
      <c r="E82" s="40" t="str">
        <f>IF(B82="PS Redundancy Board","Sensor Address -1"," ")</f>
        <v>Sensor Address -1</v>
      </c>
      <c r="F82" s="40" t="s">
        <v>69</v>
      </c>
      <c r="G82" s="53"/>
    </row>
    <row r="83" spans="2:9" hidden="1" x14ac:dyDescent="0.25">
      <c r="B83" s="88" t="s">
        <v>56</v>
      </c>
      <c r="C83" s="18" t="s">
        <v>56</v>
      </c>
      <c r="D83" s="19" t="s">
        <v>56</v>
      </c>
      <c r="E83" s="19" t="s">
        <v>56</v>
      </c>
      <c r="F83" s="26" t="s">
        <v>56</v>
      </c>
      <c r="G83" s="53"/>
    </row>
    <row r="84" spans="2:9" hidden="1" x14ac:dyDescent="0.25">
      <c r="B84" s="88"/>
      <c r="C84" s="19" t="s">
        <v>56</v>
      </c>
      <c r="D84" s="20" t="s">
        <v>56</v>
      </c>
      <c r="E84" s="19" t="s">
        <v>56</v>
      </c>
      <c r="F84" s="26"/>
      <c r="G84" s="53"/>
    </row>
    <row r="85" spans="2:9" hidden="1" x14ac:dyDescent="0.25">
      <c r="B85" s="89" t="s">
        <v>56</v>
      </c>
      <c r="C85" s="90"/>
      <c r="D85" s="36" t="s">
        <v>41</v>
      </c>
      <c r="E85" s="36" t="s">
        <v>41</v>
      </c>
      <c r="F85" s="27" t="str">
        <f>IF(B85="MINI DC I/O 1","ON DISPLAY INTERFACE","N/A")</f>
        <v>N/A</v>
      </c>
      <c r="G85" s="53"/>
    </row>
    <row r="86" spans="2:9" hidden="1" x14ac:dyDescent="0.25">
      <c r="B86" s="89" t="s">
        <v>56</v>
      </c>
      <c r="C86" s="90"/>
      <c r="D86" s="36" t="s">
        <v>41</v>
      </c>
      <c r="E86" s="36" t="s">
        <v>41</v>
      </c>
      <c r="F86" s="16" t="str">
        <f>IF(B86="MINI DC I/O 2","ON DISPLAY INTERFACE","N/A")</f>
        <v>N/A</v>
      </c>
      <c r="G86" s="53"/>
    </row>
    <row r="87" spans="2:9" ht="15.75" thickBot="1" x14ac:dyDescent="0.3">
      <c r="B87" s="80"/>
      <c r="C87" s="81"/>
      <c r="D87" s="37"/>
      <c r="E87" s="37"/>
      <c r="F87" s="28"/>
      <c r="G87" s="54"/>
    </row>
    <row r="88" spans="2:9" ht="15.75" thickBot="1" x14ac:dyDescent="0.3">
      <c r="C88" s="12"/>
      <c r="D88" s="12"/>
      <c r="E88" s="11"/>
      <c r="F88" s="4"/>
      <c r="G88" s="8"/>
    </row>
    <row r="89" spans="2:9" ht="30" customHeight="1" thickBot="1" x14ac:dyDescent="0.3">
      <c r="B89" s="71" t="s">
        <v>3</v>
      </c>
      <c r="C89" s="62"/>
      <c r="D89" s="62"/>
      <c r="E89" s="62"/>
      <c r="F89" s="62"/>
      <c r="G89" s="52" t="s">
        <v>71</v>
      </c>
    </row>
    <row r="90" spans="2:9" ht="15.75" thickBot="1" x14ac:dyDescent="0.3">
      <c r="B90" s="73" t="s">
        <v>5</v>
      </c>
      <c r="C90" s="74"/>
      <c r="D90" s="74" t="s">
        <v>6</v>
      </c>
      <c r="E90" s="74"/>
      <c r="F90" s="75"/>
      <c r="G90" s="72"/>
    </row>
    <row r="91" spans="2:9" x14ac:dyDescent="0.25">
      <c r="B91" s="65" t="s">
        <v>7</v>
      </c>
      <c r="C91" s="66"/>
      <c r="D91" s="66" t="s">
        <v>8</v>
      </c>
      <c r="E91" s="66"/>
      <c r="F91" s="67"/>
      <c r="G91" s="52" t="s">
        <v>131</v>
      </c>
    </row>
    <row r="92" spans="2:9" x14ac:dyDescent="0.25">
      <c r="B92" s="65" t="s">
        <v>10</v>
      </c>
      <c r="C92" s="66"/>
      <c r="D92" s="66" t="s">
        <v>11</v>
      </c>
      <c r="E92" s="66"/>
      <c r="F92" s="67"/>
      <c r="G92" s="53"/>
    </row>
    <row r="93" spans="2:9" x14ac:dyDescent="0.25">
      <c r="B93" s="76" t="s">
        <v>12</v>
      </c>
      <c r="C93" s="14" t="s">
        <v>13</v>
      </c>
      <c r="D93" s="66" t="s">
        <v>14</v>
      </c>
      <c r="E93" s="66"/>
      <c r="F93" s="67"/>
      <c r="G93" s="53"/>
    </row>
    <row r="94" spans="2:9" x14ac:dyDescent="0.25">
      <c r="B94" s="76"/>
      <c r="C94" s="14" t="s">
        <v>15</v>
      </c>
      <c r="D94" s="66" t="s">
        <v>16</v>
      </c>
      <c r="E94" s="66"/>
      <c r="F94" s="67"/>
      <c r="G94" s="53"/>
    </row>
    <row r="95" spans="2:9" x14ac:dyDescent="0.25">
      <c r="B95" s="76"/>
      <c r="C95" s="14" t="s">
        <v>17</v>
      </c>
      <c r="D95" s="66" t="s">
        <v>18</v>
      </c>
      <c r="E95" s="66"/>
      <c r="F95" s="67"/>
      <c r="G95" s="53"/>
      <c r="H95" s="33"/>
    </row>
    <row r="96" spans="2:9" x14ac:dyDescent="0.25">
      <c r="B96" s="76"/>
      <c r="C96" s="14" t="s">
        <v>19</v>
      </c>
      <c r="D96" s="63">
        <f>IF(D95="9x5","66 OR 46 - TYPE IN THE RIGHT ONE",IF(D95="16x16",20,IF(D95="24x16",20,(IF(D95="9x15",34,"SELECT MODULE SIZE")))))</f>
        <v>20</v>
      </c>
      <c r="E96" s="63"/>
      <c r="F96" s="64"/>
      <c r="G96" s="53"/>
      <c r="I96" s="4"/>
    </row>
    <row r="97" spans="2:7" x14ac:dyDescent="0.25">
      <c r="B97" s="65" t="s">
        <v>20</v>
      </c>
      <c r="C97" s="66"/>
      <c r="D97" s="63">
        <v>80</v>
      </c>
      <c r="E97" s="63"/>
      <c r="F97" s="64"/>
      <c r="G97" s="53"/>
    </row>
    <row r="98" spans="2:7" x14ac:dyDescent="0.25">
      <c r="B98" s="65" t="s">
        <v>21</v>
      </c>
      <c r="C98" s="66"/>
      <c r="D98" s="63">
        <v>80</v>
      </c>
      <c r="E98" s="63"/>
      <c r="F98" s="64"/>
      <c r="G98" s="53"/>
    </row>
    <row r="99" spans="2:7" x14ac:dyDescent="0.25">
      <c r="B99" s="65" t="s">
        <v>22</v>
      </c>
      <c r="C99" s="66"/>
      <c r="D99" s="66" t="s">
        <v>23</v>
      </c>
      <c r="E99" s="66"/>
      <c r="F99" s="67"/>
      <c r="G99" s="53"/>
    </row>
    <row r="100" spans="2:7" x14ac:dyDescent="0.25">
      <c r="B100" s="65" t="s">
        <v>24</v>
      </c>
      <c r="C100" s="66"/>
      <c r="D100" s="63">
        <v>1</v>
      </c>
      <c r="E100" s="63"/>
      <c r="F100" s="64"/>
      <c r="G100" s="53"/>
    </row>
    <row r="101" spans="2:7" ht="15.75" thickBot="1" x14ac:dyDescent="0.3">
      <c r="B101" s="57" t="s">
        <v>25</v>
      </c>
      <c r="C101" s="58"/>
      <c r="D101" s="59" t="s">
        <v>26</v>
      </c>
      <c r="E101" s="59"/>
      <c r="F101" s="60"/>
      <c r="G101" s="54"/>
    </row>
    <row r="102" spans="2:7" ht="15.75" thickBot="1" x14ac:dyDescent="0.3"/>
    <row r="103" spans="2:7" ht="15.75" thickBot="1" x14ac:dyDescent="0.3">
      <c r="B103" s="61" t="s">
        <v>27</v>
      </c>
      <c r="C103" s="62"/>
      <c r="D103" s="62"/>
      <c r="E103" s="62"/>
      <c r="F103" s="62"/>
      <c r="G103" s="52" t="s">
        <v>131</v>
      </c>
    </row>
    <row r="104" spans="2:7" x14ac:dyDescent="0.25">
      <c r="B104" s="55" t="s">
        <v>5</v>
      </c>
      <c r="C104" s="56"/>
      <c r="D104" s="21" t="s">
        <v>6</v>
      </c>
      <c r="E104" s="21" t="s">
        <v>28</v>
      </c>
      <c r="F104" s="22" t="s">
        <v>29</v>
      </c>
      <c r="G104" s="53"/>
    </row>
    <row r="105" spans="2:7" x14ac:dyDescent="0.25">
      <c r="B105" s="50" t="s">
        <v>30</v>
      </c>
      <c r="C105" s="51"/>
      <c r="D105" s="14" t="s">
        <v>31</v>
      </c>
      <c r="E105" s="14" t="s">
        <v>32</v>
      </c>
      <c r="F105" s="15" t="s">
        <v>33</v>
      </c>
      <c r="G105" s="53"/>
    </row>
    <row r="106" spans="2:7" x14ac:dyDescent="0.25">
      <c r="B106" s="50" t="s">
        <v>30</v>
      </c>
      <c r="C106" s="51"/>
      <c r="D106" s="14" t="s">
        <v>11</v>
      </c>
      <c r="E106" s="14" t="s">
        <v>32</v>
      </c>
      <c r="F106" s="15" t="s">
        <v>33</v>
      </c>
      <c r="G106" s="53"/>
    </row>
    <row r="107" spans="2:7" x14ac:dyDescent="0.25">
      <c r="B107" s="50" t="s">
        <v>30</v>
      </c>
      <c r="C107" s="51"/>
      <c r="D107" s="14" t="s">
        <v>34</v>
      </c>
      <c r="E107" s="14" t="s">
        <v>32</v>
      </c>
      <c r="F107" s="15" t="s">
        <v>33</v>
      </c>
      <c r="G107" s="53"/>
    </row>
    <row r="108" spans="2:7" x14ac:dyDescent="0.25">
      <c r="B108" s="50" t="s">
        <v>30</v>
      </c>
      <c r="C108" s="51"/>
      <c r="D108" s="14" t="s">
        <v>35</v>
      </c>
      <c r="E108" s="14" t="s">
        <v>32</v>
      </c>
      <c r="F108" s="15" t="s">
        <v>33</v>
      </c>
      <c r="G108" s="53"/>
    </row>
    <row r="109" spans="2:7" x14ac:dyDescent="0.25">
      <c r="B109" s="50" t="s">
        <v>36</v>
      </c>
      <c r="C109" s="51"/>
      <c r="D109" s="14" t="s">
        <v>37</v>
      </c>
      <c r="E109" s="14" t="s">
        <v>32</v>
      </c>
      <c r="F109" s="15" t="s">
        <v>33</v>
      </c>
      <c r="G109" s="53"/>
    </row>
    <row r="110" spans="2:7" x14ac:dyDescent="0.25">
      <c r="B110" s="50" t="s">
        <v>36</v>
      </c>
      <c r="C110" s="51"/>
      <c r="D110" s="14" t="s">
        <v>38</v>
      </c>
      <c r="E110" s="14" t="s">
        <v>32</v>
      </c>
      <c r="F110" s="15" t="s">
        <v>33</v>
      </c>
      <c r="G110" s="53"/>
    </row>
    <row r="111" spans="2:7" x14ac:dyDescent="0.25">
      <c r="B111" s="50" t="s">
        <v>36</v>
      </c>
      <c r="C111" s="51"/>
      <c r="D111" s="14" t="s">
        <v>12</v>
      </c>
      <c r="E111" s="14" t="s">
        <v>32</v>
      </c>
      <c r="F111" s="15" t="s">
        <v>33</v>
      </c>
      <c r="G111" s="53"/>
    </row>
    <row r="112" spans="2:7" x14ac:dyDescent="0.25">
      <c r="B112" s="50" t="s">
        <v>39</v>
      </c>
      <c r="C112" s="51"/>
      <c r="D112" s="14" t="s">
        <v>38</v>
      </c>
      <c r="E112" s="14" t="s">
        <v>32</v>
      </c>
      <c r="F112" s="15" t="s">
        <v>33</v>
      </c>
      <c r="G112" s="53"/>
    </row>
    <row r="113" spans="2:7" x14ac:dyDescent="0.25">
      <c r="B113" s="50" t="s">
        <v>40</v>
      </c>
      <c r="C113" s="51"/>
      <c r="D113" s="36">
        <v>2</v>
      </c>
      <c r="E113" s="36" t="s">
        <v>41</v>
      </c>
      <c r="F113" s="16" t="s">
        <v>42</v>
      </c>
      <c r="G113" s="53"/>
    </row>
    <row r="114" spans="2:7" x14ac:dyDescent="0.25">
      <c r="B114" s="50" t="s">
        <v>43</v>
      </c>
      <c r="C114" s="51"/>
      <c r="D114" s="36" t="s">
        <v>44</v>
      </c>
      <c r="E114" s="36"/>
      <c r="F114" s="15"/>
      <c r="G114" s="53"/>
    </row>
    <row r="115" spans="2:7" x14ac:dyDescent="0.25">
      <c r="B115" s="50" t="s">
        <v>45</v>
      </c>
      <c r="C115" s="51"/>
      <c r="D115" s="36" t="s">
        <v>44</v>
      </c>
      <c r="E115" s="36"/>
      <c r="F115" s="15"/>
      <c r="G115" s="53"/>
    </row>
    <row r="116" spans="2:7" x14ac:dyDescent="0.25">
      <c r="B116" s="50" t="s">
        <v>46</v>
      </c>
      <c r="C116" s="51"/>
      <c r="D116" s="36">
        <v>1</v>
      </c>
      <c r="E116" s="36" t="s">
        <v>41</v>
      </c>
      <c r="F116" s="16" t="s">
        <v>47</v>
      </c>
      <c r="G116" s="53"/>
    </row>
    <row r="117" spans="2:7" x14ac:dyDescent="0.25">
      <c r="B117" s="50" t="s">
        <v>48</v>
      </c>
      <c r="C117" s="51"/>
      <c r="D117" s="35" t="s">
        <v>44</v>
      </c>
      <c r="E117" s="36" t="s">
        <v>41</v>
      </c>
      <c r="F117" s="34" t="s">
        <v>41</v>
      </c>
      <c r="G117" s="53"/>
    </row>
    <row r="118" spans="2:7" x14ac:dyDescent="0.25">
      <c r="B118" s="50" t="s">
        <v>49</v>
      </c>
      <c r="C118" s="51"/>
      <c r="D118" s="36">
        <v>2</v>
      </c>
      <c r="E118" s="36" t="s">
        <v>41</v>
      </c>
      <c r="F118" s="16" t="s">
        <v>41</v>
      </c>
      <c r="G118" s="53"/>
    </row>
    <row r="119" spans="2:7" x14ac:dyDescent="0.25">
      <c r="B119" s="50" t="s">
        <v>50</v>
      </c>
      <c r="C119" s="51"/>
      <c r="D119" s="35" t="s">
        <v>44</v>
      </c>
      <c r="E119" s="36" t="s">
        <v>41</v>
      </c>
      <c r="F119" s="16" t="s">
        <v>41</v>
      </c>
      <c r="G119" s="53"/>
    </row>
    <row r="120" spans="2:7" x14ac:dyDescent="0.25">
      <c r="B120" s="50" t="s">
        <v>51</v>
      </c>
      <c r="C120" s="51"/>
      <c r="D120" s="35" t="s">
        <v>52</v>
      </c>
      <c r="E120" s="36" t="s">
        <v>41</v>
      </c>
      <c r="F120" s="16" t="s">
        <v>41</v>
      </c>
      <c r="G120" s="53"/>
    </row>
    <row r="121" spans="2:7" x14ac:dyDescent="0.25">
      <c r="B121" s="50" t="s">
        <v>53</v>
      </c>
      <c r="C121" s="51"/>
      <c r="D121" s="35" t="s">
        <v>44</v>
      </c>
      <c r="E121" s="36" t="s">
        <v>41</v>
      </c>
      <c r="F121" s="16" t="s">
        <v>41</v>
      </c>
      <c r="G121" s="53"/>
    </row>
    <row r="122" spans="2:7" x14ac:dyDescent="0.25">
      <c r="B122" s="50" t="s">
        <v>54</v>
      </c>
      <c r="C122" s="51"/>
      <c r="D122" s="35" t="s">
        <v>52</v>
      </c>
      <c r="E122" s="36" t="s">
        <v>41</v>
      </c>
      <c r="F122" s="16" t="s">
        <v>41</v>
      </c>
      <c r="G122" s="53"/>
    </row>
    <row r="123" spans="2:7" x14ac:dyDescent="0.25">
      <c r="B123" s="50" t="s">
        <v>55</v>
      </c>
      <c r="C123" s="51"/>
      <c r="D123" s="36" t="s">
        <v>44</v>
      </c>
      <c r="E123" s="36" t="s">
        <v>56</v>
      </c>
      <c r="F123" s="16" t="s">
        <v>41</v>
      </c>
      <c r="G123" s="53"/>
    </row>
    <row r="124" spans="2:7" x14ac:dyDescent="0.25">
      <c r="B124" s="50" t="s">
        <v>57</v>
      </c>
      <c r="C124" s="51"/>
      <c r="D124" s="36">
        <v>1</v>
      </c>
      <c r="E124" s="36" t="s">
        <v>41</v>
      </c>
      <c r="F124" s="16" t="s">
        <v>41</v>
      </c>
      <c r="G124" s="53"/>
    </row>
    <row r="125" spans="2:7" ht="15.75" thickBot="1" x14ac:dyDescent="0.3">
      <c r="B125" s="50" t="s">
        <v>58</v>
      </c>
      <c r="C125" s="51"/>
      <c r="D125" s="13" t="s">
        <v>59</v>
      </c>
      <c r="E125" s="13"/>
      <c r="F125" s="17"/>
      <c r="G125" s="54"/>
    </row>
    <row r="126" spans="2:7" ht="15.75" thickBot="1" x14ac:dyDescent="0.3">
      <c r="B126" s="29"/>
      <c r="C126" s="30"/>
      <c r="D126" s="30"/>
      <c r="E126" s="30"/>
      <c r="F126" s="31"/>
      <c r="G126" s="32"/>
    </row>
    <row r="127" spans="2:7" ht="15.75" thickBot="1" x14ac:dyDescent="0.3">
      <c r="B127" s="61" t="s">
        <v>79</v>
      </c>
      <c r="C127" s="62"/>
      <c r="D127" s="62"/>
      <c r="E127" s="62"/>
      <c r="F127" s="62"/>
      <c r="G127" s="79"/>
    </row>
    <row r="128" spans="2:7" x14ac:dyDescent="0.25">
      <c r="B128" s="77" t="s">
        <v>80</v>
      </c>
      <c r="C128" s="78"/>
      <c r="D128" s="78"/>
      <c r="E128" s="39" t="s">
        <v>81</v>
      </c>
      <c r="F128" s="68" t="s">
        <v>82</v>
      </c>
      <c r="G128" s="53"/>
    </row>
    <row r="129" spans="2:7" x14ac:dyDescent="0.25">
      <c r="B129" s="77" t="s">
        <v>83</v>
      </c>
      <c r="C129" s="78"/>
      <c r="D129" s="78"/>
      <c r="E129" s="49" t="s">
        <v>84</v>
      </c>
      <c r="F129" s="69"/>
      <c r="G129" s="53"/>
    </row>
    <row r="130" spans="2:7" x14ac:dyDescent="0.25">
      <c r="B130" s="77" t="s">
        <v>85</v>
      </c>
      <c r="C130" s="78"/>
      <c r="D130" s="78"/>
      <c r="E130" s="49" t="s">
        <v>90</v>
      </c>
      <c r="F130" s="69"/>
      <c r="G130" s="53"/>
    </row>
    <row r="131" spans="2:7" x14ac:dyDescent="0.25">
      <c r="B131" s="47" t="s">
        <v>132</v>
      </c>
      <c r="C131" s="48"/>
      <c r="D131" s="48"/>
      <c r="E131" s="49" t="s">
        <v>92</v>
      </c>
      <c r="F131" s="70"/>
      <c r="G131" s="53"/>
    </row>
    <row r="132" spans="2:7" x14ac:dyDescent="0.25">
      <c r="B132" s="94" t="s">
        <v>93</v>
      </c>
      <c r="C132" s="95"/>
      <c r="D132" s="96"/>
      <c r="E132" s="40" t="s">
        <v>94</v>
      </c>
      <c r="F132" s="34" t="str">
        <f>IF(E132="N/A", " ", "GUIDE - DD3513398")</f>
        <v xml:space="preserve"> </v>
      </c>
      <c r="G132" s="53"/>
    </row>
    <row r="133" spans="2:7" ht="15.75" thickBot="1" x14ac:dyDescent="0.3">
      <c r="B133" s="57" t="s">
        <v>95</v>
      </c>
      <c r="C133" s="58"/>
      <c r="D133" s="58"/>
      <c r="E133" s="38" t="s">
        <v>94</v>
      </c>
      <c r="F133" s="41" t="str">
        <f>IF(E133="N/A", " ", "GUIDE - DD3350029")</f>
        <v xml:space="preserve"> </v>
      </c>
      <c r="G133" s="54"/>
    </row>
    <row r="134" spans="2:7" x14ac:dyDescent="0.25">
      <c r="C134" s="12"/>
      <c r="D134" s="12"/>
      <c r="E134" s="11"/>
      <c r="F134" s="4"/>
      <c r="G134" s="8"/>
    </row>
    <row r="135" spans="2:7" ht="15.75" thickBot="1" x14ac:dyDescent="0.3"/>
    <row r="136" spans="2:7" x14ac:dyDescent="0.25">
      <c r="B136" s="9" t="s">
        <v>96</v>
      </c>
      <c r="C136" s="10"/>
      <c r="D136" s="10"/>
      <c r="E136" s="10"/>
      <c r="F136" s="10"/>
      <c r="G136" s="1"/>
    </row>
    <row r="137" spans="2:7" x14ac:dyDescent="0.25">
      <c r="B137" s="3" t="s">
        <v>97</v>
      </c>
      <c r="G137" s="2"/>
    </row>
    <row r="138" spans="2:7" x14ac:dyDescent="0.25">
      <c r="B138" s="3" t="s">
        <v>98</v>
      </c>
      <c r="F138" t="s">
        <v>99</v>
      </c>
      <c r="G138" s="2"/>
    </row>
    <row r="139" spans="2:7" x14ac:dyDescent="0.25">
      <c r="B139" s="3" t="s">
        <v>100</v>
      </c>
      <c r="F139" t="s">
        <v>101</v>
      </c>
      <c r="G139" s="2"/>
    </row>
    <row r="140" spans="2:7" x14ac:dyDescent="0.25">
      <c r="B140" s="3" t="s">
        <v>102</v>
      </c>
      <c r="F140" t="s">
        <v>103</v>
      </c>
      <c r="G140" s="2"/>
    </row>
    <row r="141" spans="2:7" x14ac:dyDescent="0.25">
      <c r="B141" s="3" t="s">
        <v>104</v>
      </c>
      <c r="F141" t="s">
        <v>105</v>
      </c>
      <c r="G141" s="2"/>
    </row>
    <row r="142" spans="2:7" x14ac:dyDescent="0.25">
      <c r="B142" s="3" t="s">
        <v>106</v>
      </c>
      <c r="F142" t="s">
        <v>107</v>
      </c>
      <c r="G142" s="2"/>
    </row>
    <row r="143" spans="2:7" x14ac:dyDescent="0.25">
      <c r="B143" s="3" t="s">
        <v>108</v>
      </c>
      <c r="F143" t="s">
        <v>109</v>
      </c>
      <c r="G143" s="2"/>
    </row>
    <row r="144" spans="2:7" x14ac:dyDescent="0.25">
      <c r="B144" s="3"/>
      <c r="G144" s="2"/>
    </row>
    <row r="145" spans="2:7" x14ac:dyDescent="0.25">
      <c r="B145" s="3" t="s">
        <v>122</v>
      </c>
      <c r="G145" s="2"/>
    </row>
    <row r="146" spans="2:7" x14ac:dyDescent="0.25">
      <c r="B146" s="3" t="s">
        <v>123</v>
      </c>
      <c r="F146" t="s">
        <v>124</v>
      </c>
      <c r="G146" s="2"/>
    </row>
    <row r="147" spans="2:7" x14ac:dyDescent="0.25">
      <c r="B147" s="3" t="s">
        <v>125</v>
      </c>
      <c r="F147" t="s">
        <v>126</v>
      </c>
      <c r="G147" s="2"/>
    </row>
    <row r="148" spans="2:7" x14ac:dyDescent="0.25">
      <c r="B148" s="3" t="s">
        <v>127</v>
      </c>
      <c r="F148" t="s">
        <v>128</v>
      </c>
      <c r="G148" s="2"/>
    </row>
    <row r="149" spans="2:7" x14ac:dyDescent="0.25">
      <c r="B149" s="3" t="s">
        <v>129</v>
      </c>
      <c r="F149" t="s">
        <v>130</v>
      </c>
      <c r="G149" s="2"/>
    </row>
    <row r="150" spans="2:7" x14ac:dyDescent="0.25">
      <c r="B150" s="3" t="s">
        <v>108</v>
      </c>
      <c r="F150" t="s">
        <v>109</v>
      </c>
      <c r="G150" s="2"/>
    </row>
    <row r="151" spans="2:7" x14ac:dyDescent="0.25">
      <c r="B151" s="3"/>
      <c r="G151" s="2"/>
    </row>
    <row r="152" spans="2:7" x14ac:dyDescent="0.25">
      <c r="B152" s="3" t="s">
        <v>110</v>
      </c>
      <c r="G152" s="2"/>
    </row>
    <row r="153" spans="2:7" x14ac:dyDescent="0.25">
      <c r="B153" s="3" t="s">
        <v>111</v>
      </c>
      <c r="F153" t="s">
        <v>112</v>
      </c>
      <c r="G153" s="2"/>
    </row>
    <row r="154" spans="2:7" x14ac:dyDescent="0.25">
      <c r="B154" s="3" t="s">
        <v>113</v>
      </c>
      <c r="F154" t="s">
        <v>114</v>
      </c>
      <c r="G154" s="2"/>
    </row>
    <row r="155" spans="2:7" x14ac:dyDescent="0.25">
      <c r="B155" s="3" t="s">
        <v>115</v>
      </c>
      <c r="F155" t="s">
        <v>116</v>
      </c>
      <c r="G155" s="2"/>
    </row>
    <row r="156" spans="2:7" x14ac:dyDescent="0.25">
      <c r="B156" s="3" t="s">
        <v>117</v>
      </c>
      <c r="F156" t="s">
        <v>118</v>
      </c>
      <c r="G156" s="2"/>
    </row>
    <row r="157" spans="2:7" x14ac:dyDescent="0.25">
      <c r="B157" s="3" t="s">
        <v>119</v>
      </c>
      <c r="F157" t="s">
        <v>120</v>
      </c>
      <c r="G157" s="2"/>
    </row>
    <row r="158" spans="2:7" ht="15.75" thickBot="1" x14ac:dyDescent="0.3">
      <c r="B158" s="5"/>
      <c r="C158" s="6"/>
      <c r="D158" s="6"/>
      <c r="E158" s="6"/>
      <c r="F158" s="6"/>
      <c r="G158" s="7"/>
    </row>
    <row r="160" spans="2:7" x14ac:dyDescent="0.25">
      <c r="B160" t="s">
        <v>121</v>
      </c>
    </row>
  </sheetData>
  <mergeCells count="161">
    <mergeCell ref="B127:F127"/>
    <mergeCell ref="G127:G133"/>
    <mergeCell ref="B128:D128"/>
    <mergeCell ref="F128:F131"/>
    <mergeCell ref="B129:D129"/>
    <mergeCell ref="B130:D130"/>
    <mergeCell ref="B132:D132"/>
    <mergeCell ref="B133:D133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0:C100"/>
    <mergeCell ref="D100:F100"/>
    <mergeCell ref="B101:C101"/>
    <mergeCell ref="D101:F101"/>
    <mergeCell ref="B103:F103"/>
    <mergeCell ref="G103:G125"/>
    <mergeCell ref="B104:C104"/>
    <mergeCell ref="B105:C105"/>
    <mergeCell ref="B106:C106"/>
    <mergeCell ref="B107:C107"/>
    <mergeCell ref="B97:C97"/>
    <mergeCell ref="D97:F97"/>
    <mergeCell ref="B98:C98"/>
    <mergeCell ref="D98:F98"/>
    <mergeCell ref="B99:C99"/>
    <mergeCell ref="D99:F99"/>
    <mergeCell ref="B91:C91"/>
    <mergeCell ref="D91:F91"/>
    <mergeCell ref="G91:G101"/>
    <mergeCell ref="B92:C92"/>
    <mergeCell ref="D92:F92"/>
    <mergeCell ref="B93:B96"/>
    <mergeCell ref="D93:F93"/>
    <mergeCell ref="D94:F94"/>
    <mergeCell ref="D95:F95"/>
    <mergeCell ref="D96:F96"/>
    <mergeCell ref="B89:F89"/>
    <mergeCell ref="G89:G90"/>
    <mergeCell ref="B90:C90"/>
    <mergeCell ref="D90:F90"/>
    <mergeCell ref="G81:G87"/>
    <mergeCell ref="B83:B84"/>
    <mergeCell ref="B85:C85"/>
    <mergeCell ref="B86:C86"/>
    <mergeCell ref="B87:C87"/>
    <mergeCell ref="B75:C75"/>
    <mergeCell ref="B76:C76"/>
    <mergeCell ref="B77:C77"/>
    <mergeCell ref="B78:C78"/>
    <mergeCell ref="B79:C79"/>
    <mergeCell ref="B81:F81"/>
    <mergeCell ref="B69:C69"/>
    <mergeCell ref="B70:C70"/>
    <mergeCell ref="B71:C71"/>
    <mergeCell ref="B72:C72"/>
    <mergeCell ref="B73:C73"/>
    <mergeCell ref="B74:C74"/>
    <mergeCell ref="B60:C60"/>
    <mergeCell ref="D60:F60"/>
    <mergeCell ref="B62:F62"/>
    <mergeCell ref="G62:G79"/>
    <mergeCell ref="B63:C63"/>
    <mergeCell ref="B64:C64"/>
    <mergeCell ref="B65:C65"/>
    <mergeCell ref="B66:C66"/>
    <mergeCell ref="B67:C67"/>
    <mergeCell ref="B68:C68"/>
    <mergeCell ref="B57:C57"/>
    <mergeCell ref="D57:F57"/>
    <mergeCell ref="B58:C58"/>
    <mergeCell ref="D58:F58"/>
    <mergeCell ref="B59:C59"/>
    <mergeCell ref="D59:F59"/>
    <mergeCell ref="B52:B55"/>
    <mergeCell ref="D52:F52"/>
    <mergeCell ref="D53:F53"/>
    <mergeCell ref="D54:F54"/>
    <mergeCell ref="D55:F55"/>
    <mergeCell ref="B56:C56"/>
    <mergeCell ref="D56:F56"/>
    <mergeCell ref="B46:C46"/>
    <mergeCell ref="B48:F48"/>
    <mergeCell ref="G48:G49"/>
    <mergeCell ref="B49:C49"/>
    <mergeCell ref="D49:F49"/>
    <mergeCell ref="B50:C50"/>
    <mergeCell ref="D50:F50"/>
    <mergeCell ref="G50:G60"/>
    <mergeCell ref="B51:C51"/>
    <mergeCell ref="D51:F51"/>
    <mergeCell ref="B35:C35"/>
    <mergeCell ref="B36:C36"/>
    <mergeCell ref="B37:C37"/>
    <mergeCell ref="B38:C38"/>
    <mergeCell ref="B40:F40"/>
    <mergeCell ref="G40:G46"/>
    <mergeCell ref="B41:C41"/>
    <mergeCell ref="B42:B43"/>
    <mergeCell ref="B44:C44"/>
    <mergeCell ref="B45:C45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4:C14"/>
    <mergeCell ref="D14:F14"/>
    <mergeCell ref="B16:F16"/>
    <mergeCell ref="G16:G38"/>
    <mergeCell ref="B17:C17"/>
    <mergeCell ref="B18:C18"/>
    <mergeCell ref="B19:C19"/>
    <mergeCell ref="B20:C20"/>
    <mergeCell ref="B21:C21"/>
    <mergeCell ref="B22:C22"/>
    <mergeCell ref="B11:C11"/>
    <mergeCell ref="D11:F11"/>
    <mergeCell ref="B12:C12"/>
    <mergeCell ref="D12:F12"/>
    <mergeCell ref="B13:C13"/>
    <mergeCell ref="D13:F13"/>
    <mergeCell ref="B6:B9"/>
    <mergeCell ref="D6:F6"/>
    <mergeCell ref="D7:F7"/>
    <mergeCell ref="D8:F8"/>
    <mergeCell ref="D9:F9"/>
    <mergeCell ref="B10:C10"/>
    <mergeCell ref="D10:F10"/>
    <mergeCell ref="C1:F1"/>
    <mergeCell ref="B2:F2"/>
    <mergeCell ref="G2:G3"/>
    <mergeCell ref="B3:C3"/>
    <mergeCell ref="D3:F3"/>
    <mergeCell ref="B4:C4"/>
    <mergeCell ref="D4:F4"/>
    <mergeCell ref="G4:G14"/>
    <mergeCell ref="B5:C5"/>
    <mergeCell ref="D5:F5"/>
  </mergeCells>
  <dataValidations count="47">
    <dataValidation type="list" errorStyle="warning" allowBlank="1" showInputMessage="1" sqref="C82" xr:uid="{E360C7C3-3176-4442-86FB-0C828059BEAC}">
      <formula1>"', Module Output - ?"</formula1>
    </dataValidation>
    <dataValidation type="list" allowBlank="1" showInputMessage="1" showErrorMessage="1" sqref="B82" xr:uid="{79F05AA9-6789-4CCC-8084-0F1A30A4227F}">
      <formula1>"', ?, PS Redundancy Board"</formula1>
    </dataValidation>
    <dataValidation type="list" allowBlank="1" showInputMessage="1" showErrorMessage="1" sqref="D77" xr:uid="{C283BFB5-2002-4488-BD1B-BCEDA17F36E3}">
      <formula1>"0,1,2, YES, NO"</formula1>
    </dataValidation>
    <dataValidation type="list" errorStyle="warning" allowBlank="1" showInputMessage="1" showErrorMessage="1" sqref="D67" xr:uid="{F5E54B90-DC4E-42CA-81BA-6F60FA2300D5}">
      <formula1>"NO,1,2,3,4,5,6,7,8"</formula1>
    </dataValidation>
    <dataValidation type="list" errorStyle="warning" allowBlank="1" showInputMessage="1" showErrorMessage="1" sqref="D78" xr:uid="{11971CDF-F6F2-45AA-BCC2-DC80194406A6}">
      <formula1>"?,NO,1,2"</formula1>
    </dataValidation>
    <dataValidation type="list" errorStyle="warning" allowBlank="1" showInputMessage="1" showErrorMessage="1" sqref="F71" xr:uid="{582E7DD7-D007-4FD4-9807-0830B21B54C2}">
      <formula1>"'--,CAN,I/O"</formula1>
    </dataValidation>
    <dataValidation type="list" allowBlank="1" showInputMessage="1" showErrorMessage="1" sqref="F70" xr:uid="{295F7781-74C1-4B1D-AD84-996C4DA0CE31}">
      <formula1>"?, CONNECT TO MODULE - YES, CONNECT TO MODULE - NO"</formula1>
    </dataValidation>
    <dataValidation type="list" allowBlank="1" showInputMessage="1" showErrorMessage="1" sqref="E77" xr:uid="{87FFCE46-44AD-47A7-994D-F1E0E089CD18}">
      <formula1>"Alternate, Synchronize"</formula1>
    </dataValidation>
    <dataValidation type="list" errorStyle="warning" allowBlank="1" showInputMessage="1" showErrorMessage="1" sqref="D79" xr:uid="{85AD170F-C54E-4794-8150-35E61A2480B8}">
      <formula1>"?,Gen IV, PS Redundancy Board, Eltek Power on the Ground"</formula1>
    </dataValidation>
    <dataValidation type="list" errorStyle="warning" allowBlank="1" showInputMessage="1" showErrorMessage="1" sqref="D71" xr:uid="{513EEDAF-DDC1-499A-82DB-E2B3607BABD1}">
      <formula1>"?,NO,1,2,3,4,5,6,7,8,9,10"</formula1>
    </dataValidation>
    <dataValidation type="list" errorStyle="warning" allowBlank="1" showInputMessage="1" showErrorMessage="1" sqref="D54:F54" xr:uid="{663FA791-C3CD-46C2-9E00-2652EDCF730F}">
      <formula1>"7X5,9X5,9X15,16X16,24X16, 18X18"</formula1>
    </dataValidation>
    <dataValidation type="list" errorStyle="information" allowBlank="1" showInputMessage="1" showErrorMessage="1" sqref="D9:F9 D96:F96" xr:uid="{AAE43685-F22D-4627-942B-EE61C267EFB2}">
      <formula1>"20,34,46,66"</formula1>
    </dataValidation>
    <dataValidation type="list" allowBlank="1" showInputMessage="1" showErrorMessage="1" sqref="B46:C46 B87:C87" xr:uid="{E5F12346-188F-4DEB-B240-E686500935D1}">
      <formula1>"',MINI DC I/O 3"</formula1>
    </dataValidation>
    <dataValidation type="list" allowBlank="1" showInputMessage="1" showErrorMessage="1" sqref="B45:C45 B86:C86" xr:uid="{240E1DD6-5318-45CD-BAF1-B3E7521AD5F2}">
      <formula1>"',MINI DC I/O 2"</formula1>
    </dataValidation>
    <dataValidation type="list" allowBlank="1" showInputMessage="1" showErrorMessage="1" sqref="E36 E123" xr:uid="{CD7974A5-1428-40D7-B892-3E1DAD020E8F}">
      <formula1>"',Alternate, Synchronize"</formula1>
    </dataValidation>
    <dataValidation type="list" allowBlank="1" showInputMessage="1" showErrorMessage="1" sqref="F26 F67 F113" xr:uid="{688B51E0-2A5D-470D-9F58-9A90F22B86DD}">
      <formula1>"?, IN SIGN - YES, IN SIGN - NO"</formula1>
    </dataValidation>
    <dataValidation type="list" allowBlank="1" showInputMessage="1" showErrorMessage="1" sqref="F29 F116" xr:uid="{040F9707-3A0B-4AAE-97AF-8720B39C5C26}">
      <formula1>"', CONNECT TO MODULE - NO, CONNECT TO MODULE - YES"</formula1>
    </dataValidation>
    <dataValidation type="list" errorStyle="warning" allowBlank="1" showInputMessage="1" showErrorMessage="1" sqref="D27:D28 D68:D69 D114:D115" xr:uid="{091B3071-D301-4274-9F8A-9E26723C2DF0}">
      <formula1>"YES, NO"</formula1>
    </dataValidation>
    <dataValidation type="list" allowBlank="1" showInputMessage="1" showErrorMessage="1" sqref="F27:F28 F68:F69 F114:F115" xr:uid="{5BFCCCCC-0BD5-46AC-9B98-16C47BCFE260}">
      <formula1>"', Isolation Boards in Sign - Yes, Isolation Boards in Sign - No"</formula1>
    </dataValidation>
    <dataValidation type="list" allowBlank="1" showInputMessage="1" showErrorMessage="1" sqref="F42 F83" xr:uid="{34D5EF88-E2D7-49DA-BDA3-83EE97DC6F23}">
      <formula1>"', Auxiliary, Default IP, Specify IP"</formula1>
    </dataValidation>
    <dataValidation type="list" allowBlank="1" showInputMessage="1" showErrorMessage="1" sqref="E43 E84" xr:uid="{9543BD81-50C6-4877-AE8E-8FC2CA51E085}">
      <formula1>"', Serial,Ethernet"</formula1>
    </dataValidation>
    <dataValidation type="list" allowBlank="1" showInputMessage="1" showErrorMessage="1" sqref="E42 E83" xr:uid="{602105B4-C0C7-45AD-A158-7083C0D91298}">
      <formula1>"',1 Hour,2 Hour,3 Hour, 4 Hour,5 Hour"</formula1>
    </dataValidation>
    <dataValidation type="list" allowBlank="1" showInputMessage="1" sqref="C43 C84" xr:uid="{88F822C2-E4B4-4455-9554-408DAA304D0F}">
      <formula1>"',Control equipment,Entire display"</formula1>
    </dataValidation>
    <dataValidation type="list" errorStyle="warning" allowBlank="1" showInputMessage="1" showErrorMessage="1" sqref="C42 C83" xr:uid="{74EBF608-35AF-4EA9-8FA3-C0536F09E0DC}">
      <formula1>"',ALPHA FXM SERIES,TRIPPLITE,Generic UPS"</formula1>
    </dataValidation>
    <dataValidation type="list" allowBlank="1" showInputMessage="1" sqref="D42 D83" xr:uid="{A964827A-9495-4160-959E-D26A567814B0}">
      <formula1>"', 'By Brightness %, By Power"</formula1>
    </dataValidation>
    <dataValidation type="list" allowBlank="1" showInputMessage="1" sqref="D43 D84" xr:uid="{F836A74F-FBE6-4C32-BC2E-728AA424C525}">
      <formula1>"',Percent - 50%, Watts - 1800, Watts - 1100, Watts - 650"</formula1>
    </dataValidation>
    <dataValidation type="list" errorStyle="warning" allowBlank="1" showInputMessage="1" showErrorMessage="1" sqref="F30 F117" xr:uid="{18DD54CC-09B8-4FB7-AC1D-A235FAEC7053}">
      <formula1>"'--,CAN - 30000,I/O"</formula1>
    </dataValidation>
    <dataValidation type="list" errorStyle="warning" allowBlank="1" showInputMessage="1" showErrorMessage="1" sqref="D38:D39 D80 D125:D126" xr:uid="{B5162B1B-1251-48C7-89E7-E749A9228C6F}">
      <formula1>"Gen IV (Default), PS Redundancy Board, Eltek Power on Ground"</formula1>
    </dataValidation>
    <dataValidation type="list" errorStyle="warning" allowBlank="1" showInputMessage="1" showErrorMessage="1" sqref="D37 D124" xr:uid="{672DF176-4041-495A-B91E-BDEBFC128D94}">
      <formula1>"1,2"</formula1>
    </dataValidation>
    <dataValidation type="list" errorStyle="warning" allowBlank="1" showInputMessage="1" showErrorMessage="1" sqref="D30 D72 D117" xr:uid="{4AB62331-8E54-460B-9090-844700E2073C}">
      <formula1>"NO,1,2,3,4,5,6,7,8,9,10"</formula1>
    </dataValidation>
    <dataValidation type="list" errorStyle="warning" allowBlank="1" showInputMessage="1" showErrorMessage="1" sqref="D31 D118" xr:uid="{9A05DB96-7A93-4F8F-89D7-21DDC05BD4E2}">
      <formula1>"1,2,3,4,5,6,7,8,9,10"</formula1>
    </dataValidation>
    <dataValidation type="list" errorStyle="warning" allowBlank="1" showInputMessage="1" showErrorMessage="1" sqref="D26 D113" xr:uid="{ABEEE5DA-755F-48F6-95FE-4BC7196963EB}">
      <formula1>"NO,?,1,2,3,4,5,6,7,8"</formula1>
    </dataValidation>
    <dataValidation type="list" allowBlank="1" showInputMessage="1" showErrorMessage="1" sqref="B44:C44 B85:C85" xr:uid="{F9FBF772-7CF2-43DB-9066-7714FD651FAB}">
      <formula1>"',MINI DC I/O 1"</formula1>
    </dataValidation>
    <dataValidation type="list" allowBlank="1" showInputMessage="1" showErrorMessage="1" sqref="B42:B43 B83:B84" xr:uid="{56D526ED-57DB-429F-8956-E351431AB803}">
      <formula1>"',UPS"</formula1>
    </dataValidation>
    <dataValidation type="list" errorStyle="warning" allowBlank="1" showInputMessage="1" showErrorMessage="1" sqref="D14:F14 D60:F60 D101:F101" xr:uid="{BEB004B5-F649-4CE4-AE35-892E5C135EB6}">
      <formula1>"ROWS,BAYS"</formula1>
    </dataValidation>
    <dataValidation type="list" errorStyle="warning" allowBlank="1" showInputMessage="1" showErrorMessage="1" sqref="D32:D34 D73:D75 D119:D121" xr:uid="{DF30A39A-4024-4E65-A1D8-D126B96031A2}">
      <formula1>"YES,NO"</formula1>
    </dataValidation>
    <dataValidation type="list" allowBlank="1" showInputMessage="1" showErrorMessage="1" sqref="D35 D76 D122" xr:uid="{49E6D9D4-327E-4568-9E83-922A0C585E94}">
      <formula1>"YES,NO"</formula1>
    </dataValidation>
    <dataValidation type="list" allowBlank="1" showInputMessage="1" showErrorMessage="1" sqref="D29 D70 D116" xr:uid="{B15F2B0E-EA66-44A0-8695-7F5F1A6564B1}">
      <formula1>"0,1"</formula1>
    </dataValidation>
    <dataValidation type="list" allowBlank="1" showInputMessage="1" showErrorMessage="1" sqref="D36 D123" xr:uid="{68C33EB2-C177-41CF-B0A7-1C73132D12AD}">
      <formula1>"?,YES,NO"</formula1>
    </dataValidation>
    <dataValidation type="list" allowBlank="1" showInputMessage="1" showErrorMessage="1" sqref="B41:C41" xr:uid="{EB0D174C-1B48-481D-AA22-0DA334069013}">
      <formula1>"DOOR SWITCH 2 (TC),'"</formula1>
    </dataValidation>
    <dataValidation type="list" allowBlank="1" showInputMessage="1" showErrorMessage="1" sqref="D7:F7 D53:F53 D94:F94" xr:uid="{3FF30DE5-1BE9-4ABA-BE1A-6E55F8B0AA5D}">
      <formula1>"GEN 4 (24 VOLT BUS), ANTAIOS (DVX)"</formula1>
    </dataValidation>
    <dataValidation type="list" allowBlank="1" showInputMessage="1" showErrorMessage="1" sqref="D12:F12 D58:F58 D99:F99" xr:uid="{F4CF4037-97DB-468C-98CF-46CE74EFF5C8}">
      <formula1>"FULL MATRIX,LINE MATRIX"</formula1>
    </dataValidation>
    <dataValidation type="list" errorStyle="warning" allowBlank="1" showInputMessage="1" showErrorMessage="1" sqref="I9 H8 I55 H54 D55:F55 I96 H95" xr:uid="{5F85BA76-1218-4BE6-B8B3-0C82FCE9873D}">
      <formula1>"20,34,46,66"</formula1>
    </dataValidation>
    <dataValidation type="list" errorStyle="warning" allowBlank="1" showInputMessage="1" showErrorMessage="1" sqref="D8:F8 D95:F95" xr:uid="{047B5745-5FF8-4427-80A7-BD8496840157}">
      <formula1>"?,9X5,9X15,16X16,24X16, 18X18"</formula1>
    </dataValidation>
    <dataValidation type="list" errorStyle="warning" allowBlank="1" showInputMessage="1" showErrorMessage="1" sqref="D6:F6 D52:F52 D93:F93" xr:uid="{F133587C-D26B-4F88-BD01-A4CCDF502528}">
      <formula1>"FULL COLOR, MONOCHROME, Red-Green"</formula1>
    </dataValidation>
    <dataValidation type="list" allowBlank="1" showInputMessage="1" showErrorMessage="1" sqref="D5:F5 D51:F51 D92:F92" xr:uid="{7FEF8E43-A32E-4A79-B1E8-227E64B6A835}">
      <formula1>"FRONT,WALK-IN,REAR"</formula1>
    </dataValidation>
    <dataValidation type="list" allowBlank="1" showInputMessage="1" showErrorMessage="1" sqref="D4:F4 D50:F50 D91:F91" xr:uid="{736D7879-AD14-4F4D-9858-E249B9FEE5DC}">
      <formula1>"VF,VM,VX, DB-5000"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41"/>
  <sheetViews>
    <sheetView topLeftCell="A176" workbookViewId="0">
      <selection activeCell="A89" sqref="A89:XFD115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3" t="s">
        <v>0</v>
      </c>
      <c r="C1" s="91" t="s">
        <v>1</v>
      </c>
      <c r="D1" s="91"/>
      <c r="E1" s="91"/>
      <c r="F1" s="91"/>
      <c r="G1" s="24" t="s">
        <v>2</v>
      </c>
    </row>
    <row r="2" spans="2:9" ht="30" customHeight="1" thickBot="1" x14ac:dyDescent="0.3">
      <c r="B2" s="71" t="s">
        <v>3</v>
      </c>
      <c r="C2" s="62"/>
      <c r="D2" s="62"/>
      <c r="E2" s="62"/>
      <c r="F2" s="62"/>
      <c r="G2" s="52" t="s">
        <v>4</v>
      </c>
    </row>
    <row r="3" spans="2:9" ht="15.75" thickBot="1" x14ac:dyDescent="0.3">
      <c r="B3" s="73" t="s">
        <v>5</v>
      </c>
      <c r="C3" s="74"/>
      <c r="D3" s="74" t="s">
        <v>6</v>
      </c>
      <c r="E3" s="74"/>
      <c r="F3" s="75"/>
      <c r="G3" s="72"/>
    </row>
    <row r="4" spans="2:9" x14ac:dyDescent="0.25">
      <c r="B4" s="65" t="s">
        <v>7</v>
      </c>
      <c r="C4" s="66"/>
      <c r="D4" s="66" t="s">
        <v>8</v>
      </c>
      <c r="E4" s="66"/>
      <c r="F4" s="67"/>
      <c r="G4" s="52" t="s">
        <v>9</v>
      </c>
    </row>
    <row r="5" spans="2:9" x14ac:dyDescent="0.25">
      <c r="B5" s="65" t="s">
        <v>10</v>
      </c>
      <c r="C5" s="66"/>
      <c r="D5" s="66" t="s">
        <v>11</v>
      </c>
      <c r="E5" s="66"/>
      <c r="F5" s="67"/>
      <c r="G5" s="53"/>
    </row>
    <row r="6" spans="2:9" x14ac:dyDescent="0.25">
      <c r="B6" s="76" t="s">
        <v>12</v>
      </c>
      <c r="C6" s="14" t="s">
        <v>13</v>
      </c>
      <c r="D6" s="66" t="s">
        <v>14</v>
      </c>
      <c r="E6" s="66"/>
      <c r="F6" s="67"/>
      <c r="G6" s="53"/>
    </row>
    <row r="7" spans="2:9" x14ac:dyDescent="0.25">
      <c r="B7" s="76"/>
      <c r="C7" s="14" t="s">
        <v>15</v>
      </c>
      <c r="D7" s="66" t="s">
        <v>16</v>
      </c>
      <c r="E7" s="66"/>
      <c r="F7" s="67"/>
      <c r="G7" s="53"/>
    </row>
    <row r="8" spans="2:9" x14ac:dyDescent="0.25">
      <c r="B8" s="76"/>
      <c r="C8" s="14" t="s">
        <v>17</v>
      </c>
      <c r="D8" s="66" t="s">
        <v>18</v>
      </c>
      <c r="E8" s="66"/>
      <c r="F8" s="67"/>
      <c r="G8" s="53"/>
      <c r="H8" s="33"/>
    </row>
    <row r="9" spans="2:9" x14ac:dyDescent="0.25">
      <c r="B9" s="76"/>
      <c r="C9" s="14" t="s">
        <v>19</v>
      </c>
      <c r="D9" s="63">
        <f>IF(D8="9x5","66 OR 46 - TYPE IN THE RIGHT ONE",IF(D8="16x16",20,IF(D8="24x16",20,(IF(D8="9x15",34,"SELECT MODULE SIZE")))))</f>
        <v>20</v>
      </c>
      <c r="E9" s="63"/>
      <c r="F9" s="64"/>
      <c r="G9" s="53"/>
      <c r="I9" s="4"/>
    </row>
    <row r="10" spans="2:9" x14ac:dyDescent="0.25">
      <c r="B10" s="65" t="s">
        <v>20</v>
      </c>
      <c r="C10" s="66"/>
      <c r="D10" s="63">
        <v>80</v>
      </c>
      <c r="E10" s="63"/>
      <c r="F10" s="64"/>
      <c r="G10" s="53"/>
    </row>
    <row r="11" spans="2:9" x14ac:dyDescent="0.25">
      <c r="B11" s="65" t="s">
        <v>21</v>
      </c>
      <c r="C11" s="66"/>
      <c r="D11" s="63">
        <v>80</v>
      </c>
      <c r="E11" s="63"/>
      <c r="F11" s="64"/>
      <c r="G11" s="53"/>
    </row>
    <row r="12" spans="2:9" x14ac:dyDescent="0.25">
      <c r="B12" s="65" t="s">
        <v>22</v>
      </c>
      <c r="C12" s="66"/>
      <c r="D12" s="66" t="s">
        <v>23</v>
      </c>
      <c r="E12" s="66"/>
      <c r="F12" s="67"/>
      <c r="G12" s="53"/>
    </row>
    <row r="13" spans="2:9" x14ac:dyDescent="0.25">
      <c r="B13" s="65" t="s">
        <v>24</v>
      </c>
      <c r="C13" s="66"/>
      <c r="D13" s="63">
        <v>1</v>
      </c>
      <c r="E13" s="63"/>
      <c r="F13" s="64"/>
      <c r="G13" s="53"/>
    </row>
    <row r="14" spans="2:9" ht="15.75" thickBot="1" x14ac:dyDescent="0.3">
      <c r="B14" s="57" t="s">
        <v>25</v>
      </c>
      <c r="C14" s="58"/>
      <c r="D14" s="59" t="s">
        <v>26</v>
      </c>
      <c r="E14" s="59"/>
      <c r="F14" s="60"/>
      <c r="G14" s="54"/>
    </row>
    <row r="15" spans="2:9" ht="15.75" thickBot="1" x14ac:dyDescent="0.3"/>
    <row r="16" spans="2:9" ht="15.75" thickBot="1" x14ac:dyDescent="0.3">
      <c r="B16" s="61" t="s">
        <v>27</v>
      </c>
      <c r="C16" s="62"/>
      <c r="D16" s="62"/>
      <c r="E16" s="62"/>
      <c r="F16" s="62"/>
      <c r="G16" s="52" t="s">
        <v>9</v>
      </c>
    </row>
    <row r="17" spans="2:7" x14ac:dyDescent="0.25">
      <c r="B17" s="55" t="s">
        <v>5</v>
      </c>
      <c r="C17" s="56"/>
      <c r="D17" s="21" t="s">
        <v>6</v>
      </c>
      <c r="E17" s="21" t="s">
        <v>28</v>
      </c>
      <c r="F17" s="22" t="s">
        <v>29</v>
      </c>
      <c r="G17" s="53"/>
    </row>
    <row r="18" spans="2:7" x14ac:dyDescent="0.25">
      <c r="B18" s="50" t="s">
        <v>30</v>
      </c>
      <c r="C18" s="51"/>
      <c r="D18" s="14" t="s">
        <v>31</v>
      </c>
      <c r="E18" s="14" t="s">
        <v>32</v>
      </c>
      <c r="F18" s="15" t="s">
        <v>33</v>
      </c>
      <c r="G18" s="53"/>
    </row>
    <row r="19" spans="2:7" x14ac:dyDescent="0.25">
      <c r="B19" s="50" t="s">
        <v>30</v>
      </c>
      <c r="C19" s="51"/>
      <c r="D19" s="14" t="s">
        <v>11</v>
      </c>
      <c r="E19" s="14" t="s">
        <v>32</v>
      </c>
      <c r="F19" s="15" t="s">
        <v>33</v>
      </c>
      <c r="G19" s="53"/>
    </row>
    <row r="20" spans="2:7" x14ac:dyDescent="0.25">
      <c r="B20" s="50" t="s">
        <v>30</v>
      </c>
      <c r="C20" s="51"/>
      <c r="D20" s="14" t="s">
        <v>34</v>
      </c>
      <c r="E20" s="14" t="s">
        <v>32</v>
      </c>
      <c r="F20" s="15" t="s">
        <v>33</v>
      </c>
      <c r="G20" s="53"/>
    </row>
    <row r="21" spans="2:7" x14ac:dyDescent="0.25">
      <c r="B21" s="50" t="s">
        <v>30</v>
      </c>
      <c r="C21" s="51"/>
      <c r="D21" s="14" t="s">
        <v>35</v>
      </c>
      <c r="E21" s="14" t="s">
        <v>32</v>
      </c>
      <c r="F21" s="15" t="s">
        <v>33</v>
      </c>
      <c r="G21" s="53"/>
    </row>
    <row r="22" spans="2:7" x14ac:dyDescent="0.25">
      <c r="B22" s="50" t="s">
        <v>36</v>
      </c>
      <c r="C22" s="51"/>
      <c r="D22" s="14" t="s">
        <v>37</v>
      </c>
      <c r="E22" s="14" t="s">
        <v>32</v>
      </c>
      <c r="F22" s="15" t="s">
        <v>33</v>
      </c>
      <c r="G22" s="53"/>
    </row>
    <row r="23" spans="2:7" x14ac:dyDescent="0.25">
      <c r="B23" s="50" t="s">
        <v>36</v>
      </c>
      <c r="C23" s="51"/>
      <c r="D23" s="14" t="s">
        <v>38</v>
      </c>
      <c r="E23" s="14" t="s">
        <v>32</v>
      </c>
      <c r="F23" s="15" t="s">
        <v>33</v>
      </c>
      <c r="G23" s="53"/>
    </row>
    <row r="24" spans="2:7" x14ac:dyDescent="0.25">
      <c r="B24" s="50" t="s">
        <v>36</v>
      </c>
      <c r="C24" s="51"/>
      <c r="D24" s="14" t="s">
        <v>12</v>
      </c>
      <c r="E24" s="14" t="s">
        <v>32</v>
      </c>
      <c r="F24" s="15" t="s">
        <v>33</v>
      </c>
      <c r="G24" s="53"/>
    </row>
    <row r="25" spans="2:7" x14ac:dyDescent="0.25">
      <c r="B25" s="50" t="s">
        <v>39</v>
      </c>
      <c r="C25" s="51"/>
      <c r="D25" s="14" t="s">
        <v>38</v>
      </c>
      <c r="E25" s="14" t="s">
        <v>32</v>
      </c>
      <c r="F25" s="15" t="s">
        <v>33</v>
      </c>
      <c r="G25" s="53"/>
    </row>
    <row r="26" spans="2:7" x14ac:dyDescent="0.25">
      <c r="B26" s="50" t="s">
        <v>40</v>
      </c>
      <c r="C26" s="51"/>
      <c r="D26" s="36">
        <v>2</v>
      </c>
      <c r="E26" s="36" t="s">
        <v>41</v>
      </c>
      <c r="F26" s="16" t="s">
        <v>42</v>
      </c>
      <c r="G26" s="53"/>
    </row>
    <row r="27" spans="2:7" x14ac:dyDescent="0.25">
      <c r="B27" s="50" t="s">
        <v>43</v>
      </c>
      <c r="C27" s="51"/>
      <c r="D27" s="36" t="s">
        <v>44</v>
      </c>
      <c r="E27" s="36"/>
      <c r="F27" s="15"/>
      <c r="G27" s="53"/>
    </row>
    <row r="28" spans="2:7" x14ac:dyDescent="0.25">
      <c r="B28" s="50" t="s">
        <v>45</v>
      </c>
      <c r="C28" s="51"/>
      <c r="D28" s="36" t="s">
        <v>44</v>
      </c>
      <c r="E28" s="36"/>
      <c r="F28" s="15"/>
      <c r="G28" s="53"/>
    </row>
    <row r="29" spans="2:7" x14ac:dyDescent="0.25">
      <c r="B29" s="50" t="s">
        <v>46</v>
      </c>
      <c r="C29" s="51"/>
      <c r="D29" s="36">
        <v>1</v>
      </c>
      <c r="E29" s="36" t="s">
        <v>41</v>
      </c>
      <c r="F29" s="16" t="s">
        <v>47</v>
      </c>
      <c r="G29" s="53"/>
    </row>
    <row r="30" spans="2:7" x14ac:dyDescent="0.25">
      <c r="B30" s="50" t="s">
        <v>48</v>
      </c>
      <c r="C30" s="51"/>
      <c r="D30" s="35" t="s">
        <v>44</v>
      </c>
      <c r="E30" s="36" t="s">
        <v>41</v>
      </c>
      <c r="F30" s="34" t="s">
        <v>41</v>
      </c>
      <c r="G30" s="53"/>
    </row>
    <row r="31" spans="2:7" x14ac:dyDescent="0.25">
      <c r="B31" s="50" t="s">
        <v>49</v>
      </c>
      <c r="C31" s="51"/>
      <c r="D31" s="36">
        <v>2</v>
      </c>
      <c r="E31" s="36" t="s">
        <v>41</v>
      </c>
      <c r="F31" s="16" t="s">
        <v>41</v>
      </c>
      <c r="G31" s="53"/>
    </row>
    <row r="32" spans="2:7" x14ac:dyDescent="0.25">
      <c r="B32" s="50" t="s">
        <v>50</v>
      </c>
      <c r="C32" s="51"/>
      <c r="D32" s="35" t="s">
        <v>44</v>
      </c>
      <c r="E32" s="36" t="s">
        <v>41</v>
      </c>
      <c r="F32" s="16" t="s">
        <v>41</v>
      </c>
      <c r="G32" s="53"/>
    </row>
    <row r="33" spans="2:7" x14ac:dyDescent="0.25">
      <c r="B33" s="50" t="s">
        <v>51</v>
      </c>
      <c r="C33" s="51"/>
      <c r="D33" s="35" t="s">
        <v>52</v>
      </c>
      <c r="E33" s="36" t="s">
        <v>41</v>
      </c>
      <c r="F33" s="16" t="s">
        <v>41</v>
      </c>
      <c r="G33" s="53"/>
    </row>
    <row r="34" spans="2:7" x14ac:dyDescent="0.25">
      <c r="B34" s="50" t="s">
        <v>53</v>
      </c>
      <c r="C34" s="51"/>
      <c r="D34" s="35" t="s">
        <v>44</v>
      </c>
      <c r="E34" s="36" t="s">
        <v>41</v>
      </c>
      <c r="F34" s="16" t="s">
        <v>41</v>
      </c>
      <c r="G34" s="53"/>
    </row>
    <row r="35" spans="2:7" x14ac:dyDescent="0.25">
      <c r="B35" s="50" t="s">
        <v>54</v>
      </c>
      <c r="C35" s="51"/>
      <c r="D35" s="35" t="s">
        <v>52</v>
      </c>
      <c r="E35" s="36" t="s">
        <v>41</v>
      </c>
      <c r="F35" s="16" t="s">
        <v>41</v>
      </c>
      <c r="G35" s="53"/>
    </row>
    <row r="36" spans="2:7" x14ac:dyDescent="0.25">
      <c r="B36" s="50" t="s">
        <v>55</v>
      </c>
      <c r="C36" s="51"/>
      <c r="D36" s="36" t="s">
        <v>44</v>
      </c>
      <c r="E36" s="36" t="s">
        <v>56</v>
      </c>
      <c r="F36" s="16" t="s">
        <v>41</v>
      </c>
      <c r="G36" s="53"/>
    </row>
    <row r="37" spans="2:7" x14ac:dyDescent="0.25">
      <c r="B37" s="50" t="s">
        <v>57</v>
      </c>
      <c r="C37" s="51"/>
      <c r="D37" s="36">
        <v>1</v>
      </c>
      <c r="E37" s="36" t="s">
        <v>41</v>
      </c>
      <c r="F37" s="16" t="s">
        <v>41</v>
      </c>
      <c r="G37" s="53"/>
    </row>
    <row r="38" spans="2:7" ht="15.75" thickBot="1" x14ac:dyDescent="0.3">
      <c r="B38" s="50" t="s">
        <v>58</v>
      </c>
      <c r="C38" s="51"/>
      <c r="D38" s="13" t="s">
        <v>59</v>
      </c>
      <c r="E38" s="13"/>
      <c r="F38" s="17"/>
      <c r="G38" s="54"/>
    </row>
    <row r="39" spans="2:7" ht="15.75" thickBot="1" x14ac:dyDescent="0.3">
      <c r="B39" s="29"/>
      <c r="C39" s="30"/>
      <c r="D39" s="30"/>
      <c r="E39" s="30"/>
      <c r="F39" s="31"/>
      <c r="G39" s="32"/>
    </row>
    <row r="40" spans="2:7" ht="15.75" thickBot="1" x14ac:dyDescent="0.3">
      <c r="B40" s="61" t="s">
        <v>60</v>
      </c>
      <c r="C40" s="62"/>
      <c r="D40" s="62"/>
      <c r="E40" s="62"/>
      <c r="F40" s="62"/>
      <c r="G40" s="52" t="s">
        <v>9</v>
      </c>
    </row>
    <row r="41" spans="2:7" x14ac:dyDescent="0.25">
      <c r="B41" s="92" t="s">
        <v>61</v>
      </c>
      <c r="C41" s="93"/>
      <c r="D41" s="43">
        <f>IF(B41="DOOR SWITCH 2 (TC)",1,"N/A")</f>
        <v>1</v>
      </c>
      <c r="E41" s="43">
        <f>IF(B41="DOOR SWITCH 2 (TC)",1,"N/A")</f>
        <v>1</v>
      </c>
      <c r="F41" s="25" t="str">
        <f>IF(B41="DOOR SWITCH 2 (TC)","VIP 1","N/A")</f>
        <v>VIP 1</v>
      </c>
      <c r="G41" s="53"/>
    </row>
    <row r="42" spans="2:7" hidden="1" x14ac:dyDescent="0.25">
      <c r="B42" s="88" t="s">
        <v>56</v>
      </c>
      <c r="C42" s="18" t="s">
        <v>56</v>
      </c>
      <c r="D42" s="19" t="s">
        <v>56</v>
      </c>
      <c r="E42" s="19" t="s">
        <v>56</v>
      </c>
      <c r="F42" s="26" t="s">
        <v>56</v>
      </c>
      <c r="G42" s="53"/>
    </row>
    <row r="43" spans="2:7" hidden="1" x14ac:dyDescent="0.25">
      <c r="B43" s="88"/>
      <c r="C43" s="19" t="s">
        <v>56</v>
      </c>
      <c r="D43" s="20" t="s">
        <v>56</v>
      </c>
      <c r="E43" s="19" t="s">
        <v>56</v>
      </c>
      <c r="F43" s="26"/>
      <c r="G43" s="53"/>
    </row>
    <row r="44" spans="2:7" hidden="1" x14ac:dyDescent="0.25">
      <c r="B44" s="89" t="s">
        <v>56</v>
      </c>
      <c r="C44" s="90"/>
      <c r="D44" s="36" t="s">
        <v>41</v>
      </c>
      <c r="E44" s="36" t="s">
        <v>41</v>
      </c>
      <c r="F44" s="27" t="str">
        <f>IF(B44="MINI DC I/O 1","ON DISPLAY INTERFACE","N/A")</f>
        <v>N/A</v>
      </c>
      <c r="G44" s="53"/>
    </row>
    <row r="45" spans="2:7" hidden="1" x14ac:dyDescent="0.25">
      <c r="B45" s="89" t="s">
        <v>56</v>
      </c>
      <c r="C45" s="90"/>
      <c r="D45" s="36" t="s">
        <v>41</v>
      </c>
      <c r="E45" s="36" t="s">
        <v>41</v>
      </c>
      <c r="F45" s="16" t="str">
        <f>IF(B45="MINI DC I/O 2","ON DISPLAY INTERFACE","N/A")</f>
        <v>N/A</v>
      </c>
      <c r="G45" s="53"/>
    </row>
    <row r="46" spans="2:7" ht="15.75" thickBot="1" x14ac:dyDescent="0.3">
      <c r="B46" s="80"/>
      <c r="C46" s="81"/>
      <c r="D46" s="37"/>
      <c r="E46" s="37"/>
      <c r="F46" s="28"/>
      <c r="G46" s="54"/>
    </row>
    <row r="47" spans="2:7" ht="15.75" thickBot="1" x14ac:dyDescent="0.3">
      <c r="C47" s="12"/>
      <c r="D47" s="12"/>
      <c r="E47" s="11"/>
      <c r="F47" s="4"/>
      <c r="G47" s="8"/>
    </row>
    <row r="48" spans="2:7" ht="30" customHeight="1" thickBot="1" x14ac:dyDescent="0.3">
      <c r="B48" s="71" t="s">
        <v>62</v>
      </c>
      <c r="C48" s="62"/>
      <c r="D48" s="62"/>
      <c r="E48" s="62"/>
      <c r="F48" s="62"/>
      <c r="G48" s="52" t="s">
        <v>63</v>
      </c>
    </row>
    <row r="49" spans="2:9" ht="15.75" thickBot="1" x14ac:dyDescent="0.3">
      <c r="B49" s="73" t="s">
        <v>5</v>
      </c>
      <c r="C49" s="74"/>
      <c r="D49" s="74" t="s">
        <v>6</v>
      </c>
      <c r="E49" s="74"/>
      <c r="F49" s="75"/>
      <c r="G49" s="72"/>
    </row>
    <row r="50" spans="2:9" x14ac:dyDescent="0.25">
      <c r="B50" s="65" t="s">
        <v>7</v>
      </c>
      <c r="C50" s="66"/>
      <c r="D50" s="66" t="s">
        <v>64</v>
      </c>
      <c r="E50" s="66"/>
      <c r="F50" s="85"/>
      <c r="G50" s="52" t="s">
        <v>65</v>
      </c>
    </row>
    <row r="51" spans="2:9" x14ac:dyDescent="0.25">
      <c r="B51" s="65" t="s">
        <v>10</v>
      </c>
      <c r="C51" s="66"/>
      <c r="D51" s="66" t="s">
        <v>11</v>
      </c>
      <c r="E51" s="66"/>
      <c r="F51" s="85"/>
      <c r="G51" s="53"/>
    </row>
    <row r="52" spans="2:9" x14ac:dyDescent="0.25">
      <c r="B52" s="76" t="s">
        <v>12</v>
      </c>
      <c r="C52" s="14" t="s">
        <v>13</v>
      </c>
      <c r="D52" s="66" t="s">
        <v>14</v>
      </c>
      <c r="E52" s="66"/>
      <c r="F52" s="85"/>
      <c r="G52" s="53"/>
    </row>
    <row r="53" spans="2:9" x14ac:dyDescent="0.25">
      <c r="B53" s="76"/>
      <c r="C53" s="14" t="s">
        <v>15</v>
      </c>
      <c r="D53" s="66" t="s">
        <v>16</v>
      </c>
      <c r="E53" s="66"/>
      <c r="F53" s="85"/>
      <c r="G53" s="53"/>
    </row>
    <row r="54" spans="2:9" x14ac:dyDescent="0.25">
      <c r="B54" s="76"/>
      <c r="C54" s="14" t="s">
        <v>17</v>
      </c>
      <c r="D54" s="66" t="s">
        <v>18</v>
      </c>
      <c r="E54" s="66"/>
      <c r="F54" s="85"/>
      <c r="G54" s="53"/>
      <c r="H54" s="33"/>
    </row>
    <row r="55" spans="2:9" x14ac:dyDescent="0.25">
      <c r="B55" s="76"/>
      <c r="C55" s="14" t="s">
        <v>19</v>
      </c>
      <c r="D55" s="63">
        <v>20</v>
      </c>
      <c r="E55" s="63"/>
      <c r="F55" s="86"/>
      <c r="G55" s="53"/>
      <c r="I55" s="4"/>
    </row>
    <row r="56" spans="2:9" x14ac:dyDescent="0.25">
      <c r="B56" s="65" t="s">
        <v>20</v>
      </c>
      <c r="C56" s="66"/>
      <c r="D56" s="63">
        <v>64</v>
      </c>
      <c r="E56" s="63"/>
      <c r="F56" s="86"/>
      <c r="G56" s="53"/>
    </row>
    <row r="57" spans="2:9" x14ac:dyDescent="0.25">
      <c r="B57" s="65" t="s">
        <v>21</v>
      </c>
      <c r="C57" s="66"/>
      <c r="D57" s="63">
        <v>64</v>
      </c>
      <c r="E57" s="63"/>
      <c r="F57" s="86"/>
      <c r="G57" s="53"/>
    </row>
    <row r="58" spans="2:9" x14ac:dyDescent="0.25">
      <c r="B58" s="65" t="s">
        <v>22</v>
      </c>
      <c r="C58" s="66"/>
      <c r="D58" s="66" t="s">
        <v>23</v>
      </c>
      <c r="E58" s="66"/>
      <c r="F58" s="85"/>
      <c r="G58" s="53"/>
    </row>
    <row r="59" spans="2:9" x14ac:dyDescent="0.25">
      <c r="B59" s="65" t="s">
        <v>24</v>
      </c>
      <c r="C59" s="66"/>
      <c r="D59" s="63">
        <v>1</v>
      </c>
      <c r="E59" s="63"/>
      <c r="F59" s="86"/>
      <c r="G59" s="53"/>
    </row>
    <row r="60" spans="2:9" ht="15.75" thickBot="1" x14ac:dyDescent="0.3">
      <c r="B60" s="57" t="s">
        <v>25</v>
      </c>
      <c r="C60" s="58"/>
      <c r="D60" s="59" t="s">
        <v>26</v>
      </c>
      <c r="E60" s="59"/>
      <c r="F60" s="87"/>
      <c r="G60" s="54"/>
    </row>
    <row r="61" spans="2:9" ht="15.75" thickBot="1" x14ac:dyDescent="0.3"/>
    <row r="62" spans="2:9" ht="15.75" thickBot="1" x14ac:dyDescent="0.3">
      <c r="B62" s="82" t="s">
        <v>27</v>
      </c>
      <c r="C62" s="83"/>
      <c r="D62" s="83"/>
      <c r="E62" s="83"/>
      <c r="F62" s="84"/>
      <c r="G62" s="52" t="s">
        <v>65</v>
      </c>
    </row>
    <row r="63" spans="2:9" x14ac:dyDescent="0.25">
      <c r="B63" s="73" t="s">
        <v>5</v>
      </c>
      <c r="C63" s="74"/>
      <c r="D63" s="42" t="s">
        <v>6</v>
      </c>
      <c r="E63" s="42" t="s">
        <v>28</v>
      </c>
      <c r="F63" s="44" t="s">
        <v>29</v>
      </c>
      <c r="G63" s="53"/>
    </row>
    <row r="64" spans="2:9" x14ac:dyDescent="0.25">
      <c r="B64" s="65" t="s">
        <v>30</v>
      </c>
      <c r="C64" s="66"/>
      <c r="D64" s="14" t="s">
        <v>35</v>
      </c>
      <c r="E64" s="14" t="s">
        <v>32</v>
      </c>
      <c r="F64" s="45" t="s">
        <v>33</v>
      </c>
      <c r="G64" s="53"/>
    </row>
    <row r="65" spans="2:7" x14ac:dyDescent="0.25">
      <c r="B65" s="65" t="s">
        <v>36</v>
      </c>
      <c r="C65" s="66"/>
      <c r="D65" s="14" t="s">
        <v>12</v>
      </c>
      <c r="E65" s="14" t="s">
        <v>32</v>
      </c>
      <c r="F65" s="45" t="s">
        <v>33</v>
      </c>
      <c r="G65" s="53"/>
    </row>
    <row r="66" spans="2:7" x14ac:dyDescent="0.25">
      <c r="B66" s="65" t="s">
        <v>39</v>
      </c>
      <c r="C66" s="66"/>
      <c r="D66" s="14" t="s">
        <v>44</v>
      </c>
      <c r="E66" s="40" t="s">
        <v>41</v>
      </c>
      <c r="F66" s="34" t="s">
        <v>41</v>
      </c>
      <c r="G66" s="53"/>
    </row>
    <row r="67" spans="2:7" x14ac:dyDescent="0.25">
      <c r="B67" s="65" t="s">
        <v>40</v>
      </c>
      <c r="C67" s="66"/>
      <c r="D67" s="36" t="s">
        <v>44</v>
      </c>
      <c r="E67" s="36" t="s">
        <v>41</v>
      </c>
      <c r="F67" s="34"/>
      <c r="G67" s="53"/>
    </row>
    <row r="68" spans="2:7" x14ac:dyDescent="0.25">
      <c r="B68" s="65" t="s">
        <v>43</v>
      </c>
      <c r="C68" s="66"/>
      <c r="D68" s="36" t="s">
        <v>44</v>
      </c>
      <c r="E68" s="36"/>
      <c r="F68" s="45"/>
      <c r="G68" s="53"/>
    </row>
    <row r="69" spans="2:7" x14ac:dyDescent="0.25">
      <c r="B69" s="65" t="s">
        <v>45</v>
      </c>
      <c r="C69" s="66"/>
      <c r="D69" s="36" t="s">
        <v>44</v>
      </c>
      <c r="E69" s="36"/>
      <c r="F69" s="45"/>
      <c r="G69" s="53"/>
    </row>
    <row r="70" spans="2:7" x14ac:dyDescent="0.25">
      <c r="B70" s="65" t="s">
        <v>46</v>
      </c>
      <c r="C70" s="66"/>
      <c r="D70" s="36">
        <v>1</v>
      </c>
      <c r="E70" s="36" t="s">
        <v>41</v>
      </c>
      <c r="F70" s="34" t="s">
        <v>47</v>
      </c>
      <c r="G70" s="53"/>
    </row>
    <row r="71" spans="2:7" x14ac:dyDescent="0.25">
      <c r="B71" s="65" t="s">
        <v>48</v>
      </c>
      <c r="C71" s="66"/>
      <c r="D71" s="36" t="s">
        <v>44</v>
      </c>
      <c r="E71" s="36" t="s">
        <v>41</v>
      </c>
      <c r="F71" s="34"/>
      <c r="G71" s="53"/>
    </row>
    <row r="72" spans="2:7" x14ac:dyDescent="0.25">
      <c r="B72" s="65" t="s">
        <v>49</v>
      </c>
      <c r="C72" s="66"/>
      <c r="D72" s="36">
        <v>2</v>
      </c>
      <c r="E72" s="36" t="s">
        <v>41</v>
      </c>
      <c r="F72" s="34" t="s">
        <v>41</v>
      </c>
      <c r="G72" s="53"/>
    </row>
    <row r="73" spans="2:7" x14ac:dyDescent="0.25">
      <c r="B73" s="65" t="s">
        <v>50</v>
      </c>
      <c r="C73" s="66"/>
      <c r="D73" s="35" t="s">
        <v>44</v>
      </c>
      <c r="E73" s="36" t="s">
        <v>41</v>
      </c>
      <c r="F73" s="34" t="s">
        <v>41</v>
      </c>
      <c r="G73" s="53"/>
    </row>
    <row r="74" spans="2:7" x14ac:dyDescent="0.25">
      <c r="B74" s="65" t="s">
        <v>51</v>
      </c>
      <c r="C74" s="66"/>
      <c r="D74" s="35" t="s">
        <v>44</v>
      </c>
      <c r="E74" s="36" t="s">
        <v>41</v>
      </c>
      <c r="F74" s="34" t="s">
        <v>41</v>
      </c>
      <c r="G74" s="53"/>
    </row>
    <row r="75" spans="2:7" x14ac:dyDescent="0.25">
      <c r="B75" s="65" t="s">
        <v>53</v>
      </c>
      <c r="C75" s="66"/>
      <c r="D75" s="35" t="s">
        <v>44</v>
      </c>
      <c r="E75" s="36" t="s">
        <v>41</v>
      </c>
      <c r="F75" s="34" t="s">
        <v>41</v>
      </c>
      <c r="G75" s="53"/>
    </row>
    <row r="76" spans="2:7" x14ac:dyDescent="0.25">
      <c r="B76" s="65" t="s">
        <v>54</v>
      </c>
      <c r="C76" s="66"/>
      <c r="D76" s="35" t="s">
        <v>52</v>
      </c>
      <c r="E76" s="36" t="s">
        <v>41</v>
      </c>
      <c r="F76" s="34" t="s">
        <v>41</v>
      </c>
      <c r="G76" s="53"/>
    </row>
    <row r="77" spans="2:7" x14ac:dyDescent="0.25">
      <c r="B77" s="65" t="s">
        <v>55</v>
      </c>
      <c r="C77" s="66"/>
      <c r="D77" s="36" t="s">
        <v>44</v>
      </c>
      <c r="E77" s="36" t="s">
        <v>41</v>
      </c>
      <c r="F77" s="34" t="s">
        <v>41</v>
      </c>
      <c r="G77" s="53"/>
    </row>
    <row r="78" spans="2:7" x14ac:dyDescent="0.25">
      <c r="B78" s="65" t="s">
        <v>57</v>
      </c>
      <c r="C78" s="66"/>
      <c r="D78" s="36">
        <v>1</v>
      </c>
      <c r="E78" s="36" t="s">
        <v>41</v>
      </c>
      <c r="F78" s="34" t="s">
        <v>41</v>
      </c>
      <c r="G78" s="53"/>
    </row>
    <row r="79" spans="2:7" ht="15.75" thickBot="1" x14ac:dyDescent="0.3">
      <c r="B79" s="57" t="s">
        <v>58</v>
      </c>
      <c r="C79" s="58"/>
      <c r="D79" s="37" t="s">
        <v>66</v>
      </c>
      <c r="E79" s="37"/>
      <c r="F79" s="41"/>
      <c r="G79" s="54"/>
    </row>
    <row r="80" spans="2:7" ht="15.75" thickBot="1" x14ac:dyDescent="0.3">
      <c r="B80" s="29"/>
      <c r="C80" s="30"/>
      <c r="D80" s="30"/>
      <c r="E80" s="30"/>
      <c r="F80" s="31"/>
      <c r="G80" s="32"/>
    </row>
    <row r="81" spans="2:9" ht="15.75" thickBot="1" x14ac:dyDescent="0.3">
      <c r="B81" s="61" t="s">
        <v>60</v>
      </c>
      <c r="C81" s="62"/>
      <c r="D81" s="62"/>
      <c r="E81" s="62"/>
      <c r="F81" s="62"/>
      <c r="G81" s="52" t="s">
        <v>65</v>
      </c>
    </row>
    <row r="82" spans="2:9" x14ac:dyDescent="0.25">
      <c r="B82" s="46" t="s">
        <v>67</v>
      </c>
      <c r="C82" s="40" t="s">
        <v>68</v>
      </c>
      <c r="D82" s="40" t="str">
        <f>IF(B82="PS Redundancy Board","I/O Board Outputs - NO"," ")</f>
        <v>I/O Board Outputs - NO</v>
      </c>
      <c r="E82" s="40" t="str">
        <f>IF(B82="PS Redundancy Board","Sensor Address -1"," ")</f>
        <v>Sensor Address -1</v>
      </c>
      <c r="F82" s="40" t="s">
        <v>69</v>
      </c>
      <c r="G82" s="53"/>
    </row>
    <row r="83" spans="2:9" hidden="1" x14ac:dyDescent="0.25">
      <c r="B83" s="88" t="s">
        <v>56</v>
      </c>
      <c r="C83" s="18" t="s">
        <v>56</v>
      </c>
      <c r="D83" s="19" t="s">
        <v>56</v>
      </c>
      <c r="E83" s="19" t="s">
        <v>56</v>
      </c>
      <c r="F83" s="26" t="s">
        <v>56</v>
      </c>
      <c r="G83" s="53"/>
    </row>
    <row r="84" spans="2:9" hidden="1" x14ac:dyDescent="0.25">
      <c r="B84" s="88"/>
      <c r="C84" s="19" t="s">
        <v>56</v>
      </c>
      <c r="D84" s="20" t="s">
        <v>56</v>
      </c>
      <c r="E84" s="19" t="s">
        <v>56</v>
      </c>
      <c r="F84" s="26"/>
      <c r="G84" s="53"/>
    </row>
    <row r="85" spans="2:9" hidden="1" x14ac:dyDescent="0.25">
      <c r="B85" s="89" t="s">
        <v>56</v>
      </c>
      <c r="C85" s="90"/>
      <c r="D85" s="36" t="s">
        <v>41</v>
      </c>
      <c r="E85" s="36" t="s">
        <v>41</v>
      </c>
      <c r="F85" s="27" t="str">
        <f>IF(B85="MINI DC I/O 1","ON DISPLAY INTERFACE","N/A")</f>
        <v>N/A</v>
      </c>
      <c r="G85" s="53"/>
    </row>
    <row r="86" spans="2:9" hidden="1" x14ac:dyDescent="0.25">
      <c r="B86" s="89" t="s">
        <v>56</v>
      </c>
      <c r="C86" s="90"/>
      <c r="D86" s="36" t="s">
        <v>41</v>
      </c>
      <c r="E86" s="36" t="s">
        <v>41</v>
      </c>
      <c r="F86" s="16" t="str">
        <f>IF(B86="MINI DC I/O 2","ON DISPLAY INTERFACE","N/A")</f>
        <v>N/A</v>
      </c>
      <c r="G86" s="53"/>
    </row>
    <row r="87" spans="2:9" ht="15.75" thickBot="1" x14ac:dyDescent="0.3">
      <c r="B87" s="80"/>
      <c r="C87" s="81"/>
      <c r="D87" s="37"/>
      <c r="E87" s="37"/>
      <c r="F87" s="28"/>
      <c r="G87" s="54"/>
    </row>
    <row r="88" spans="2:9" ht="15.75" thickBot="1" x14ac:dyDescent="0.3">
      <c r="C88" s="12"/>
      <c r="D88" s="12"/>
      <c r="E88" s="11"/>
      <c r="F88" s="4"/>
      <c r="G88" s="8"/>
    </row>
    <row r="89" spans="2:9" ht="30" customHeight="1" thickBot="1" x14ac:dyDescent="0.3">
      <c r="B89" s="71" t="s">
        <v>70</v>
      </c>
      <c r="C89" s="62"/>
      <c r="D89" s="62"/>
      <c r="E89" s="62"/>
      <c r="F89" s="62"/>
      <c r="G89" s="52" t="s">
        <v>71</v>
      </c>
    </row>
    <row r="90" spans="2:9" ht="15.75" thickBot="1" x14ac:dyDescent="0.3">
      <c r="B90" s="73" t="s">
        <v>5</v>
      </c>
      <c r="C90" s="74"/>
      <c r="D90" s="74" t="s">
        <v>6</v>
      </c>
      <c r="E90" s="74"/>
      <c r="F90" s="75"/>
      <c r="G90" s="72"/>
    </row>
    <row r="91" spans="2:9" x14ac:dyDescent="0.25">
      <c r="B91" s="65" t="s">
        <v>7</v>
      </c>
      <c r="C91" s="66"/>
      <c r="D91" s="66" t="s">
        <v>8</v>
      </c>
      <c r="E91" s="66"/>
      <c r="F91" s="67"/>
      <c r="G91" s="52" t="s">
        <v>72</v>
      </c>
    </row>
    <row r="92" spans="2:9" x14ac:dyDescent="0.25">
      <c r="B92" s="65" t="s">
        <v>10</v>
      </c>
      <c r="C92" s="66"/>
      <c r="D92" s="66" t="s">
        <v>11</v>
      </c>
      <c r="E92" s="66"/>
      <c r="F92" s="67"/>
      <c r="G92" s="53"/>
    </row>
    <row r="93" spans="2:9" x14ac:dyDescent="0.25">
      <c r="B93" s="76" t="s">
        <v>12</v>
      </c>
      <c r="C93" s="14" t="s">
        <v>13</v>
      </c>
      <c r="D93" s="66" t="s">
        <v>14</v>
      </c>
      <c r="E93" s="66"/>
      <c r="F93" s="67"/>
      <c r="G93" s="53"/>
    </row>
    <row r="94" spans="2:9" x14ac:dyDescent="0.25">
      <c r="B94" s="76"/>
      <c r="C94" s="14" t="s">
        <v>15</v>
      </c>
      <c r="D94" s="66" t="s">
        <v>16</v>
      </c>
      <c r="E94" s="66"/>
      <c r="F94" s="67"/>
      <c r="G94" s="53"/>
    </row>
    <row r="95" spans="2:9" x14ac:dyDescent="0.25">
      <c r="B95" s="76"/>
      <c r="C95" s="14" t="s">
        <v>17</v>
      </c>
      <c r="D95" s="66" t="s">
        <v>18</v>
      </c>
      <c r="E95" s="66"/>
      <c r="F95" s="67"/>
      <c r="G95" s="53"/>
      <c r="H95" s="33"/>
    </row>
    <row r="96" spans="2:9" x14ac:dyDescent="0.25">
      <c r="B96" s="76"/>
      <c r="C96" s="14" t="s">
        <v>19</v>
      </c>
      <c r="D96" s="63">
        <f>IF(D95="9x5","66 OR 46 - TYPE IN THE RIGHT ONE",IF(D95="16x16",20,IF(D95="24x16",20,(IF(D95="9x15",34,"SELECT MODULE SIZE")))))</f>
        <v>20</v>
      </c>
      <c r="E96" s="63"/>
      <c r="F96" s="64"/>
      <c r="G96" s="53"/>
      <c r="I96" s="4"/>
    </row>
    <row r="97" spans="2:7" x14ac:dyDescent="0.25">
      <c r="B97" s="65" t="s">
        <v>20</v>
      </c>
      <c r="C97" s="66"/>
      <c r="D97" s="63">
        <v>80</v>
      </c>
      <c r="E97" s="63"/>
      <c r="F97" s="64"/>
      <c r="G97" s="53"/>
    </row>
    <row r="98" spans="2:7" x14ac:dyDescent="0.25">
      <c r="B98" s="65" t="s">
        <v>21</v>
      </c>
      <c r="C98" s="66"/>
      <c r="D98" s="63">
        <v>80</v>
      </c>
      <c r="E98" s="63"/>
      <c r="F98" s="64"/>
      <c r="G98" s="53"/>
    </row>
    <row r="99" spans="2:7" x14ac:dyDescent="0.25">
      <c r="B99" s="65" t="s">
        <v>22</v>
      </c>
      <c r="C99" s="66"/>
      <c r="D99" s="66" t="s">
        <v>23</v>
      </c>
      <c r="E99" s="66"/>
      <c r="F99" s="67"/>
      <c r="G99" s="53"/>
    </row>
    <row r="100" spans="2:7" x14ac:dyDescent="0.25">
      <c r="B100" s="65" t="s">
        <v>24</v>
      </c>
      <c r="C100" s="66"/>
      <c r="D100" s="63">
        <v>1</v>
      </c>
      <c r="E100" s="63"/>
      <c r="F100" s="64"/>
      <c r="G100" s="53"/>
    </row>
    <row r="101" spans="2:7" ht="15.75" thickBot="1" x14ac:dyDescent="0.3">
      <c r="B101" s="57" t="s">
        <v>25</v>
      </c>
      <c r="C101" s="58"/>
      <c r="D101" s="59" t="s">
        <v>26</v>
      </c>
      <c r="E101" s="59"/>
      <c r="F101" s="60"/>
      <c r="G101" s="54"/>
    </row>
    <row r="102" spans="2:7" ht="15.75" thickBot="1" x14ac:dyDescent="0.3"/>
    <row r="103" spans="2:7" ht="15.75" thickBot="1" x14ac:dyDescent="0.3">
      <c r="B103" s="61" t="s">
        <v>27</v>
      </c>
      <c r="C103" s="62"/>
      <c r="D103" s="62"/>
      <c r="E103" s="62"/>
      <c r="F103" s="62"/>
      <c r="G103" s="52" t="s">
        <v>72</v>
      </c>
    </row>
    <row r="104" spans="2:7" x14ac:dyDescent="0.25">
      <c r="B104" s="55" t="s">
        <v>5</v>
      </c>
      <c r="C104" s="56"/>
      <c r="D104" s="21" t="s">
        <v>6</v>
      </c>
      <c r="E104" s="21" t="s">
        <v>28</v>
      </c>
      <c r="F104" s="22" t="s">
        <v>29</v>
      </c>
      <c r="G104" s="53"/>
    </row>
    <row r="105" spans="2:7" x14ac:dyDescent="0.25">
      <c r="B105" s="50" t="s">
        <v>30</v>
      </c>
      <c r="C105" s="51"/>
      <c r="D105" s="14" t="s">
        <v>31</v>
      </c>
      <c r="E105" s="14" t="s">
        <v>32</v>
      </c>
      <c r="F105" s="15" t="s">
        <v>33</v>
      </c>
      <c r="G105" s="53"/>
    </row>
    <row r="106" spans="2:7" x14ac:dyDescent="0.25">
      <c r="B106" s="50" t="s">
        <v>30</v>
      </c>
      <c r="C106" s="51"/>
      <c r="D106" s="14" t="s">
        <v>11</v>
      </c>
      <c r="E106" s="14" t="s">
        <v>32</v>
      </c>
      <c r="F106" s="15" t="s">
        <v>33</v>
      </c>
      <c r="G106" s="53"/>
    </row>
    <row r="107" spans="2:7" x14ac:dyDescent="0.25">
      <c r="B107" s="50" t="s">
        <v>30</v>
      </c>
      <c r="C107" s="51"/>
      <c r="D107" s="14" t="s">
        <v>34</v>
      </c>
      <c r="E107" s="14" t="s">
        <v>32</v>
      </c>
      <c r="F107" s="15" t="s">
        <v>33</v>
      </c>
      <c r="G107" s="53"/>
    </row>
    <row r="108" spans="2:7" x14ac:dyDescent="0.25">
      <c r="B108" s="50" t="s">
        <v>30</v>
      </c>
      <c r="C108" s="51"/>
      <c r="D108" s="14" t="s">
        <v>35</v>
      </c>
      <c r="E108" s="14" t="s">
        <v>32</v>
      </c>
      <c r="F108" s="15" t="s">
        <v>33</v>
      </c>
      <c r="G108" s="53"/>
    </row>
    <row r="109" spans="2:7" x14ac:dyDescent="0.25">
      <c r="B109" s="50" t="s">
        <v>36</v>
      </c>
      <c r="C109" s="51"/>
      <c r="D109" s="14" t="s">
        <v>37</v>
      </c>
      <c r="E109" s="14" t="s">
        <v>32</v>
      </c>
      <c r="F109" s="15" t="s">
        <v>33</v>
      </c>
      <c r="G109" s="53"/>
    </row>
    <row r="110" spans="2:7" x14ac:dyDescent="0.25">
      <c r="B110" s="50" t="s">
        <v>36</v>
      </c>
      <c r="C110" s="51"/>
      <c r="D110" s="14" t="s">
        <v>38</v>
      </c>
      <c r="E110" s="14" t="s">
        <v>32</v>
      </c>
      <c r="F110" s="15" t="s">
        <v>33</v>
      </c>
      <c r="G110" s="53"/>
    </row>
    <row r="111" spans="2:7" x14ac:dyDescent="0.25">
      <c r="B111" s="50" t="s">
        <v>36</v>
      </c>
      <c r="C111" s="51"/>
      <c r="D111" s="14" t="s">
        <v>12</v>
      </c>
      <c r="E111" s="14" t="s">
        <v>32</v>
      </c>
      <c r="F111" s="15" t="s">
        <v>33</v>
      </c>
      <c r="G111" s="53"/>
    </row>
    <row r="112" spans="2:7" x14ac:dyDescent="0.25">
      <c r="B112" s="50" t="s">
        <v>39</v>
      </c>
      <c r="C112" s="51"/>
      <c r="D112" s="14" t="s">
        <v>38</v>
      </c>
      <c r="E112" s="14" t="s">
        <v>32</v>
      </c>
      <c r="F112" s="15" t="s">
        <v>33</v>
      </c>
      <c r="G112" s="53"/>
    </row>
    <row r="113" spans="2:7" x14ac:dyDescent="0.25">
      <c r="B113" s="50" t="s">
        <v>40</v>
      </c>
      <c r="C113" s="51"/>
      <c r="D113" s="36">
        <v>2</v>
      </c>
      <c r="E113" s="36" t="s">
        <v>41</v>
      </c>
      <c r="F113" s="16" t="s">
        <v>42</v>
      </c>
      <c r="G113" s="53"/>
    </row>
    <row r="114" spans="2:7" x14ac:dyDescent="0.25">
      <c r="B114" s="50" t="s">
        <v>43</v>
      </c>
      <c r="C114" s="51"/>
      <c r="D114" s="36" t="s">
        <v>44</v>
      </c>
      <c r="E114" s="36"/>
      <c r="F114" s="15"/>
      <c r="G114" s="53"/>
    </row>
    <row r="115" spans="2:7" x14ac:dyDescent="0.25">
      <c r="B115" s="50" t="s">
        <v>45</v>
      </c>
      <c r="C115" s="51"/>
      <c r="D115" s="36" t="s">
        <v>44</v>
      </c>
      <c r="E115" s="36"/>
      <c r="F115" s="15"/>
      <c r="G115" s="53"/>
    </row>
    <row r="116" spans="2:7" x14ac:dyDescent="0.25">
      <c r="B116" s="50" t="s">
        <v>46</v>
      </c>
      <c r="C116" s="51"/>
      <c r="D116" s="36">
        <v>1</v>
      </c>
      <c r="E116" s="36" t="s">
        <v>41</v>
      </c>
      <c r="F116" s="16" t="s">
        <v>47</v>
      </c>
      <c r="G116" s="53"/>
    </row>
    <row r="117" spans="2:7" x14ac:dyDescent="0.25">
      <c r="B117" s="50" t="s">
        <v>48</v>
      </c>
      <c r="C117" s="51"/>
      <c r="D117" s="35" t="s">
        <v>44</v>
      </c>
      <c r="E117" s="36" t="s">
        <v>41</v>
      </c>
      <c r="F117" s="34" t="s">
        <v>41</v>
      </c>
      <c r="G117" s="53"/>
    </row>
    <row r="118" spans="2:7" x14ac:dyDescent="0.25">
      <c r="B118" s="50" t="s">
        <v>49</v>
      </c>
      <c r="C118" s="51"/>
      <c r="D118" s="36">
        <v>2</v>
      </c>
      <c r="E118" s="36" t="s">
        <v>41</v>
      </c>
      <c r="F118" s="16" t="s">
        <v>41</v>
      </c>
      <c r="G118" s="53"/>
    </row>
    <row r="119" spans="2:7" x14ac:dyDescent="0.25">
      <c r="B119" s="50" t="s">
        <v>50</v>
      </c>
      <c r="C119" s="51"/>
      <c r="D119" s="35" t="s">
        <v>44</v>
      </c>
      <c r="E119" s="36" t="s">
        <v>41</v>
      </c>
      <c r="F119" s="16" t="s">
        <v>41</v>
      </c>
      <c r="G119" s="53"/>
    </row>
    <row r="120" spans="2:7" x14ac:dyDescent="0.25">
      <c r="B120" s="50" t="s">
        <v>51</v>
      </c>
      <c r="C120" s="51"/>
      <c r="D120" s="35" t="s">
        <v>52</v>
      </c>
      <c r="E120" s="36" t="s">
        <v>41</v>
      </c>
      <c r="F120" s="16" t="s">
        <v>41</v>
      </c>
      <c r="G120" s="53"/>
    </row>
    <row r="121" spans="2:7" x14ac:dyDescent="0.25">
      <c r="B121" s="50" t="s">
        <v>53</v>
      </c>
      <c r="C121" s="51"/>
      <c r="D121" s="35" t="s">
        <v>44</v>
      </c>
      <c r="E121" s="36" t="s">
        <v>41</v>
      </c>
      <c r="F121" s="16" t="s">
        <v>41</v>
      </c>
      <c r="G121" s="53"/>
    </row>
    <row r="122" spans="2:7" x14ac:dyDescent="0.25">
      <c r="B122" s="50" t="s">
        <v>54</v>
      </c>
      <c r="C122" s="51"/>
      <c r="D122" s="35" t="s">
        <v>52</v>
      </c>
      <c r="E122" s="36" t="s">
        <v>41</v>
      </c>
      <c r="F122" s="16" t="s">
        <v>41</v>
      </c>
      <c r="G122" s="53"/>
    </row>
    <row r="123" spans="2:7" x14ac:dyDescent="0.25">
      <c r="B123" s="50" t="s">
        <v>55</v>
      </c>
      <c r="C123" s="51"/>
      <c r="D123" s="36" t="s">
        <v>44</v>
      </c>
      <c r="E123" s="36" t="s">
        <v>56</v>
      </c>
      <c r="F123" s="16" t="s">
        <v>41</v>
      </c>
      <c r="G123" s="53"/>
    </row>
    <row r="124" spans="2:7" x14ac:dyDescent="0.25">
      <c r="B124" s="50" t="s">
        <v>57</v>
      </c>
      <c r="C124" s="51"/>
      <c r="D124" s="36">
        <v>1</v>
      </c>
      <c r="E124" s="36" t="s">
        <v>41</v>
      </c>
      <c r="F124" s="16" t="s">
        <v>41</v>
      </c>
      <c r="G124" s="53"/>
    </row>
    <row r="125" spans="2:7" ht="15.75" thickBot="1" x14ac:dyDescent="0.3">
      <c r="B125" s="50" t="s">
        <v>58</v>
      </c>
      <c r="C125" s="51"/>
      <c r="D125" s="13" t="s">
        <v>59</v>
      </c>
      <c r="E125" s="13"/>
      <c r="F125" s="17"/>
      <c r="G125" s="54"/>
    </row>
    <row r="126" spans="2:7" ht="15.75" thickBot="1" x14ac:dyDescent="0.3">
      <c r="B126" s="29"/>
      <c r="C126" s="30"/>
      <c r="D126" s="30"/>
      <c r="E126" s="30"/>
      <c r="F126" s="31"/>
      <c r="G126" s="32"/>
    </row>
    <row r="127" spans="2:7" ht="30" customHeight="1" thickBot="1" x14ac:dyDescent="0.3">
      <c r="B127" s="71" t="s">
        <v>62</v>
      </c>
      <c r="C127" s="62"/>
      <c r="D127" s="62"/>
      <c r="E127" s="62"/>
      <c r="F127" s="62"/>
      <c r="G127" s="52" t="s">
        <v>73</v>
      </c>
    </row>
    <row r="128" spans="2:7" ht="15.75" thickBot="1" x14ac:dyDescent="0.3">
      <c r="B128" s="73" t="s">
        <v>5</v>
      </c>
      <c r="C128" s="74"/>
      <c r="D128" s="74" t="s">
        <v>6</v>
      </c>
      <c r="E128" s="74"/>
      <c r="F128" s="75"/>
      <c r="G128" s="72"/>
    </row>
    <row r="129" spans="2:9" x14ac:dyDescent="0.25">
      <c r="B129" s="65" t="s">
        <v>7</v>
      </c>
      <c r="C129" s="66"/>
      <c r="D129" s="66" t="s">
        <v>64</v>
      </c>
      <c r="E129" s="66"/>
      <c r="F129" s="85"/>
      <c r="G129" s="52" t="s">
        <v>74</v>
      </c>
    </row>
    <row r="130" spans="2:9" x14ac:dyDescent="0.25">
      <c r="B130" s="65" t="s">
        <v>10</v>
      </c>
      <c r="C130" s="66"/>
      <c r="D130" s="66" t="s">
        <v>11</v>
      </c>
      <c r="E130" s="66"/>
      <c r="F130" s="85"/>
      <c r="G130" s="53"/>
    </row>
    <row r="131" spans="2:9" x14ac:dyDescent="0.25">
      <c r="B131" s="76" t="s">
        <v>12</v>
      </c>
      <c r="C131" s="14" t="s">
        <v>13</v>
      </c>
      <c r="D131" s="66" t="s">
        <v>14</v>
      </c>
      <c r="E131" s="66"/>
      <c r="F131" s="85"/>
      <c r="G131" s="53"/>
    </row>
    <row r="132" spans="2:9" x14ac:dyDescent="0.25">
      <c r="B132" s="76"/>
      <c r="C132" s="14" t="s">
        <v>15</v>
      </c>
      <c r="D132" s="66" t="s">
        <v>16</v>
      </c>
      <c r="E132" s="66"/>
      <c r="F132" s="85"/>
      <c r="G132" s="53"/>
    </row>
    <row r="133" spans="2:9" x14ac:dyDescent="0.25">
      <c r="B133" s="76"/>
      <c r="C133" s="14" t="s">
        <v>17</v>
      </c>
      <c r="D133" s="66" t="s">
        <v>18</v>
      </c>
      <c r="E133" s="66"/>
      <c r="F133" s="85"/>
      <c r="G133" s="53"/>
      <c r="H133" s="33"/>
    </row>
    <row r="134" spans="2:9" x14ac:dyDescent="0.25">
      <c r="B134" s="76"/>
      <c r="C134" s="14" t="s">
        <v>19</v>
      </c>
      <c r="D134" s="63">
        <v>20</v>
      </c>
      <c r="E134" s="63"/>
      <c r="F134" s="86"/>
      <c r="G134" s="53"/>
      <c r="I134" s="4"/>
    </row>
    <row r="135" spans="2:9" x14ac:dyDescent="0.25">
      <c r="B135" s="65" t="s">
        <v>20</v>
      </c>
      <c r="C135" s="66"/>
      <c r="D135" s="63">
        <v>64</v>
      </c>
      <c r="E135" s="63"/>
      <c r="F135" s="86"/>
      <c r="G135" s="53"/>
    </row>
    <row r="136" spans="2:9" x14ac:dyDescent="0.25">
      <c r="B136" s="65" t="s">
        <v>21</v>
      </c>
      <c r="C136" s="66"/>
      <c r="D136" s="63">
        <v>80</v>
      </c>
      <c r="E136" s="63"/>
      <c r="F136" s="86"/>
      <c r="G136" s="53"/>
    </row>
    <row r="137" spans="2:9" x14ac:dyDescent="0.25">
      <c r="B137" s="65" t="s">
        <v>22</v>
      </c>
      <c r="C137" s="66"/>
      <c r="D137" s="66" t="s">
        <v>23</v>
      </c>
      <c r="E137" s="66"/>
      <c r="F137" s="85"/>
      <c r="G137" s="53"/>
    </row>
    <row r="138" spans="2:9" x14ac:dyDescent="0.25">
      <c r="B138" s="65" t="s">
        <v>24</v>
      </c>
      <c r="C138" s="66"/>
      <c r="D138" s="63">
        <v>1</v>
      </c>
      <c r="E138" s="63"/>
      <c r="F138" s="86"/>
      <c r="G138" s="53"/>
    </row>
    <row r="139" spans="2:9" ht="15.75" thickBot="1" x14ac:dyDescent="0.3">
      <c r="B139" s="57" t="s">
        <v>25</v>
      </c>
      <c r="C139" s="58"/>
      <c r="D139" s="59" t="s">
        <v>26</v>
      </c>
      <c r="E139" s="59"/>
      <c r="F139" s="87"/>
      <c r="G139" s="54"/>
    </row>
    <row r="140" spans="2:9" ht="15.75" thickBot="1" x14ac:dyDescent="0.3"/>
    <row r="141" spans="2:9" ht="15.75" thickBot="1" x14ac:dyDescent="0.3">
      <c r="B141" s="82" t="s">
        <v>27</v>
      </c>
      <c r="C141" s="83"/>
      <c r="D141" s="83"/>
      <c r="E141" s="83"/>
      <c r="F141" s="84"/>
      <c r="G141" s="52" t="s">
        <v>74</v>
      </c>
    </row>
    <row r="142" spans="2:9" x14ac:dyDescent="0.25">
      <c r="B142" s="73" t="s">
        <v>5</v>
      </c>
      <c r="C142" s="74"/>
      <c r="D142" s="42" t="s">
        <v>6</v>
      </c>
      <c r="E142" s="42" t="s">
        <v>28</v>
      </c>
      <c r="F142" s="44" t="s">
        <v>29</v>
      </c>
      <c r="G142" s="53"/>
    </row>
    <row r="143" spans="2:9" x14ac:dyDescent="0.25">
      <c r="B143" s="65" t="s">
        <v>30</v>
      </c>
      <c r="C143" s="66"/>
      <c r="D143" s="14" t="s">
        <v>35</v>
      </c>
      <c r="E143" s="14" t="s">
        <v>32</v>
      </c>
      <c r="F143" s="45" t="s">
        <v>33</v>
      </c>
      <c r="G143" s="53"/>
    </row>
    <row r="144" spans="2:9" x14ac:dyDescent="0.25">
      <c r="B144" s="65" t="s">
        <v>36</v>
      </c>
      <c r="C144" s="66"/>
      <c r="D144" s="14" t="s">
        <v>12</v>
      </c>
      <c r="E144" s="14" t="s">
        <v>32</v>
      </c>
      <c r="F144" s="45" t="s">
        <v>33</v>
      </c>
      <c r="G144" s="53"/>
    </row>
    <row r="145" spans="2:7" x14ac:dyDescent="0.25">
      <c r="B145" s="65" t="s">
        <v>39</v>
      </c>
      <c r="C145" s="66"/>
      <c r="D145" s="14" t="s">
        <v>44</v>
      </c>
      <c r="E145" s="40" t="s">
        <v>41</v>
      </c>
      <c r="F145" s="34" t="s">
        <v>41</v>
      </c>
      <c r="G145" s="53"/>
    </row>
    <row r="146" spans="2:7" x14ac:dyDescent="0.25">
      <c r="B146" s="65" t="s">
        <v>40</v>
      </c>
      <c r="C146" s="66"/>
      <c r="D146" s="36" t="s">
        <v>44</v>
      </c>
      <c r="E146" s="36" t="s">
        <v>41</v>
      </c>
      <c r="F146" s="34"/>
      <c r="G146" s="53"/>
    </row>
    <row r="147" spans="2:7" x14ac:dyDescent="0.25">
      <c r="B147" s="65" t="s">
        <v>43</v>
      </c>
      <c r="C147" s="66"/>
      <c r="D147" s="36" t="s">
        <v>44</v>
      </c>
      <c r="E147" s="36"/>
      <c r="F147" s="45"/>
      <c r="G147" s="53"/>
    </row>
    <row r="148" spans="2:7" x14ac:dyDescent="0.25">
      <c r="B148" s="65" t="s">
        <v>45</v>
      </c>
      <c r="C148" s="66"/>
      <c r="D148" s="36" t="s">
        <v>44</v>
      </c>
      <c r="E148" s="36"/>
      <c r="F148" s="45"/>
      <c r="G148" s="53"/>
    </row>
    <row r="149" spans="2:7" x14ac:dyDescent="0.25">
      <c r="B149" s="65" t="s">
        <v>46</v>
      </c>
      <c r="C149" s="66"/>
      <c r="D149" s="36">
        <v>1</v>
      </c>
      <c r="E149" s="36" t="s">
        <v>41</v>
      </c>
      <c r="F149" s="34" t="s">
        <v>47</v>
      </c>
      <c r="G149" s="53"/>
    </row>
    <row r="150" spans="2:7" x14ac:dyDescent="0.25">
      <c r="B150" s="65" t="s">
        <v>48</v>
      </c>
      <c r="C150" s="66"/>
      <c r="D150" s="36" t="s">
        <v>44</v>
      </c>
      <c r="E150" s="36" t="s">
        <v>41</v>
      </c>
      <c r="F150" s="34"/>
      <c r="G150" s="53"/>
    </row>
    <row r="151" spans="2:7" x14ac:dyDescent="0.25">
      <c r="B151" s="65" t="s">
        <v>49</v>
      </c>
      <c r="C151" s="66"/>
      <c r="D151" s="36">
        <v>2</v>
      </c>
      <c r="E151" s="36" t="s">
        <v>41</v>
      </c>
      <c r="F151" s="34" t="s">
        <v>41</v>
      </c>
      <c r="G151" s="53"/>
    </row>
    <row r="152" spans="2:7" x14ac:dyDescent="0.25">
      <c r="B152" s="65" t="s">
        <v>50</v>
      </c>
      <c r="C152" s="66"/>
      <c r="D152" s="35" t="s">
        <v>44</v>
      </c>
      <c r="E152" s="36" t="s">
        <v>41</v>
      </c>
      <c r="F152" s="34" t="s">
        <v>41</v>
      </c>
      <c r="G152" s="53"/>
    </row>
    <row r="153" spans="2:7" x14ac:dyDescent="0.25">
      <c r="B153" s="65" t="s">
        <v>51</v>
      </c>
      <c r="C153" s="66"/>
      <c r="D153" s="35" t="s">
        <v>44</v>
      </c>
      <c r="E153" s="36" t="s">
        <v>41</v>
      </c>
      <c r="F153" s="34" t="s">
        <v>41</v>
      </c>
      <c r="G153" s="53"/>
    </row>
    <row r="154" spans="2:7" x14ac:dyDescent="0.25">
      <c r="B154" s="65" t="s">
        <v>53</v>
      </c>
      <c r="C154" s="66"/>
      <c r="D154" s="35" t="s">
        <v>44</v>
      </c>
      <c r="E154" s="36" t="s">
        <v>41</v>
      </c>
      <c r="F154" s="34" t="s">
        <v>41</v>
      </c>
      <c r="G154" s="53"/>
    </row>
    <row r="155" spans="2:7" x14ac:dyDescent="0.25">
      <c r="B155" s="65" t="s">
        <v>54</v>
      </c>
      <c r="C155" s="66"/>
      <c r="D155" s="35" t="s">
        <v>52</v>
      </c>
      <c r="E155" s="36" t="s">
        <v>41</v>
      </c>
      <c r="F155" s="34" t="s">
        <v>41</v>
      </c>
      <c r="G155" s="53"/>
    </row>
    <row r="156" spans="2:7" x14ac:dyDescent="0.25">
      <c r="B156" s="65" t="s">
        <v>55</v>
      </c>
      <c r="C156" s="66"/>
      <c r="D156" s="36" t="s">
        <v>44</v>
      </c>
      <c r="E156" s="36" t="s">
        <v>41</v>
      </c>
      <c r="F156" s="34" t="s">
        <v>41</v>
      </c>
      <c r="G156" s="53"/>
    </row>
    <row r="157" spans="2:7" x14ac:dyDescent="0.25">
      <c r="B157" s="65" t="s">
        <v>57</v>
      </c>
      <c r="C157" s="66"/>
      <c r="D157" s="36">
        <v>1</v>
      </c>
      <c r="E157" s="36" t="s">
        <v>41</v>
      </c>
      <c r="F157" s="34" t="s">
        <v>41</v>
      </c>
      <c r="G157" s="53"/>
    </row>
    <row r="158" spans="2:7" ht="15.75" thickBot="1" x14ac:dyDescent="0.3">
      <c r="B158" s="57" t="s">
        <v>58</v>
      </c>
      <c r="C158" s="58"/>
      <c r="D158" s="37" t="s">
        <v>66</v>
      </c>
      <c r="E158" s="37"/>
      <c r="F158" s="41"/>
      <c r="G158" s="54"/>
    </row>
    <row r="159" spans="2:7" ht="15.75" thickBot="1" x14ac:dyDescent="0.3">
      <c r="B159" s="29"/>
      <c r="C159" s="30"/>
      <c r="D159" s="30"/>
      <c r="E159" s="30"/>
      <c r="F159" s="31"/>
      <c r="G159" s="32"/>
    </row>
    <row r="160" spans="2:7" ht="15.75" thickBot="1" x14ac:dyDescent="0.3">
      <c r="B160" s="61" t="s">
        <v>60</v>
      </c>
      <c r="C160" s="62"/>
      <c r="D160" s="62"/>
      <c r="E160" s="62"/>
      <c r="F160" s="62"/>
      <c r="G160" s="52" t="s">
        <v>75</v>
      </c>
    </row>
    <row r="161" spans="2:9" x14ac:dyDescent="0.25">
      <c r="B161" s="46" t="s">
        <v>67</v>
      </c>
      <c r="C161" s="40" t="s">
        <v>68</v>
      </c>
      <c r="D161" s="40" t="str">
        <f>IF(B161="PS Redundancy Board","I/O Board Outputs - NO"," ")</f>
        <v>I/O Board Outputs - NO</v>
      </c>
      <c r="E161" s="40" t="str">
        <f>IF(B161="PS Redundancy Board","Sensor Address -1"," ")</f>
        <v>Sensor Address -1</v>
      </c>
      <c r="F161" s="40" t="s">
        <v>69</v>
      </c>
      <c r="G161" s="53"/>
    </row>
    <row r="162" spans="2:9" ht="15.75" thickBot="1" x14ac:dyDescent="0.3">
      <c r="B162" s="80"/>
      <c r="C162" s="81"/>
      <c r="D162" s="37"/>
      <c r="E162" s="37"/>
      <c r="F162" s="28"/>
      <c r="G162" s="54"/>
    </row>
    <row r="163" spans="2:9" ht="15.75" thickBot="1" x14ac:dyDescent="0.3">
      <c r="C163" s="12"/>
      <c r="D163" s="12"/>
      <c r="E163" s="11"/>
      <c r="F163" s="4"/>
      <c r="G163" s="8"/>
    </row>
    <row r="164" spans="2:9" ht="15.75" thickBot="1" x14ac:dyDescent="0.3">
      <c r="B164" s="61" t="s">
        <v>60</v>
      </c>
      <c r="C164" s="62"/>
      <c r="D164" s="62"/>
      <c r="E164" s="62"/>
      <c r="F164" s="62"/>
      <c r="G164" s="52" t="s">
        <v>76</v>
      </c>
    </row>
    <row r="165" spans="2:9" x14ac:dyDescent="0.25">
      <c r="B165" s="46" t="s">
        <v>67</v>
      </c>
      <c r="C165" s="40" t="s">
        <v>68</v>
      </c>
      <c r="D165" s="40" t="str">
        <f>IF(B165="PS Redundancy Board","I/O Board Outputs - NO"," ")</f>
        <v>I/O Board Outputs - NO</v>
      </c>
      <c r="E165" s="40" t="str">
        <f>IF(B165="PS Redundancy Board","Sensor Address -2"," ")</f>
        <v>Sensor Address -2</v>
      </c>
      <c r="F165" s="40" t="s">
        <v>69</v>
      </c>
      <c r="G165" s="53"/>
    </row>
    <row r="166" spans="2:9" ht="15.75" thickBot="1" x14ac:dyDescent="0.3">
      <c r="B166" s="80"/>
      <c r="C166" s="81"/>
      <c r="D166" s="37"/>
      <c r="E166" s="37"/>
      <c r="F166" s="28"/>
      <c r="G166" s="54"/>
    </row>
    <row r="167" spans="2:9" ht="15.75" thickBot="1" x14ac:dyDescent="0.3">
      <c r="C167" s="12"/>
      <c r="D167" s="12"/>
      <c r="E167" s="11"/>
      <c r="F167" s="4"/>
      <c r="G167" s="8"/>
    </row>
    <row r="168" spans="2:9" ht="30" customHeight="1" thickBot="1" x14ac:dyDescent="0.3">
      <c r="B168" s="71" t="s">
        <v>3</v>
      </c>
      <c r="C168" s="62"/>
      <c r="D168" s="62"/>
      <c r="E168" s="62"/>
      <c r="F168" s="62"/>
      <c r="G168" s="52" t="s">
        <v>77</v>
      </c>
    </row>
    <row r="169" spans="2:9" ht="15.75" thickBot="1" x14ac:dyDescent="0.3">
      <c r="B169" s="73" t="s">
        <v>5</v>
      </c>
      <c r="C169" s="74"/>
      <c r="D169" s="74" t="s">
        <v>6</v>
      </c>
      <c r="E169" s="74"/>
      <c r="F169" s="75"/>
      <c r="G169" s="72"/>
    </row>
    <row r="170" spans="2:9" x14ac:dyDescent="0.25">
      <c r="B170" s="65" t="s">
        <v>7</v>
      </c>
      <c r="C170" s="66"/>
      <c r="D170" s="66" t="s">
        <v>8</v>
      </c>
      <c r="E170" s="66"/>
      <c r="F170" s="67"/>
      <c r="G170" s="52" t="s">
        <v>78</v>
      </c>
    </row>
    <row r="171" spans="2:9" x14ac:dyDescent="0.25">
      <c r="B171" s="65" t="s">
        <v>10</v>
      </c>
      <c r="C171" s="66"/>
      <c r="D171" s="66" t="s">
        <v>11</v>
      </c>
      <c r="E171" s="66"/>
      <c r="F171" s="67"/>
      <c r="G171" s="53"/>
    </row>
    <row r="172" spans="2:9" x14ac:dyDescent="0.25">
      <c r="B172" s="76" t="s">
        <v>12</v>
      </c>
      <c r="C172" s="14" t="s">
        <v>13</v>
      </c>
      <c r="D172" s="66" t="s">
        <v>14</v>
      </c>
      <c r="E172" s="66"/>
      <c r="F172" s="67"/>
      <c r="G172" s="53"/>
    </row>
    <row r="173" spans="2:9" x14ac:dyDescent="0.25">
      <c r="B173" s="76"/>
      <c r="C173" s="14" t="s">
        <v>15</v>
      </c>
      <c r="D173" s="66" t="s">
        <v>16</v>
      </c>
      <c r="E173" s="66"/>
      <c r="F173" s="67"/>
      <c r="G173" s="53"/>
    </row>
    <row r="174" spans="2:9" x14ac:dyDescent="0.25">
      <c r="B174" s="76"/>
      <c r="C174" s="14" t="s">
        <v>17</v>
      </c>
      <c r="D174" s="66" t="s">
        <v>18</v>
      </c>
      <c r="E174" s="66"/>
      <c r="F174" s="67"/>
      <c r="G174" s="53"/>
      <c r="H174" s="33"/>
    </row>
    <row r="175" spans="2:9" x14ac:dyDescent="0.25">
      <c r="B175" s="76"/>
      <c r="C175" s="14" t="s">
        <v>19</v>
      </c>
      <c r="D175" s="63">
        <f>IF(D174="9x5","66 OR 46 - TYPE IN THE RIGHT ONE",IF(D174="16x16",20,IF(D174="24x16",20,(IF(D174="9x15",34,"SELECT MODULE SIZE")))))</f>
        <v>20</v>
      </c>
      <c r="E175" s="63"/>
      <c r="F175" s="64"/>
      <c r="G175" s="53"/>
      <c r="I175" s="4"/>
    </row>
    <row r="176" spans="2:9" x14ac:dyDescent="0.25">
      <c r="B176" s="65" t="s">
        <v>20</v>
      </c>
      <c r="C176" s="66"/>
      <c r="D176" s="63">
        <v>80</v>
      </c>
      <c r="E176" s="63"/>
      <c r="F176" s="64"/>
      <c r="G176" s="53"/>
    </row>
    <row r="177" spans="2:7" x14ac:dyDescent="0.25">
      <c r="B177" s="65" t="s">
        <v>21</v>
      </c>
      <c r="C177" s="66"/>
      <c r="D177" s="63">
        <v>80</v>
      </c>
      <c r="E177" s="63"/>
      <c r="F177" s="64"/>
      <c r="G177" s="53"/>
    </row>
    <row r="178" spans="2:7" x14ac:dyDescent="0.25">
      <c r="B178" s="65" t="s">
        <v>22</v>
      </c>
      <c r="C178" s="66"/>
      <c r="D178" s="66" t="s">
        <v>23</v>
      </c>
      <c r="E178" s="66"/>
      <c r="F178" s="67"/>
      <c r="G178" s="53"/>
    </row>
    <row r="179" spans="2:7" x14ac:dyDescent="0.25">
      <c r="B179" s="65" t="s">
        <v>24</v>
      </c>
      <c r="C179" s="66"/>
      <c r="D179" s="63">
        <v>1</v>
      </c>
      <c r="E179" s="63"/>
      <c r="F179" s="64"/>
      <c r="G179" s="53"/>
    </row>
    <row r="180" spans="2:7" ht="15.75" thickBot="1" x14ac:dyDescent="0.3">
      <c r="B180" s="57" t="s">
        <v>25</v>
      </c>
      <c r="C180" s="58"/>
      <c r="D180" s="59" t="s">
        <v>26</v>
      </c>
      <c r="E180" s="59"/>
      <c r="F180" s="60"/>
      <c r="G180" s="54"/>
    </row>
    <row r="181" spans="2:7" ht="15.75" thickBot="1" x14ac:dyDescent="0.3"/>
    <row r="182" spans="2:7" ht="15.75" thickBot="1" x14ac:dyDescent="0.3">
      <c r="B182" s="61" t="s">
        <v>27</v>
      </c>
      <c r="C182" s="62"/>
      <c r="D182" s="62"/>
      <c r="E182" s="62"/>
      <c r="F182" s="62"/>
      <c r="G182" s="52" t="s">
        <v>78</v>
      </c>
    </row>
    <row r="183" spans="2:7" x14ac:dyDescent="0.25">
      <c r="B183" s="55" t="s">
        <v>5</v>
      </c>
      <c r="C183" s="56"/>
      <c r="D183" s="21" t="s">
        <v>6</v>
      </c>
      <c r="E183" s="21" t="s">
        <v>28</v>
      </c>
      <c r="F183" s="22" t="s">
        <v>29</v>
      </c>
      <c r="G183" s="53"/>
    </row>
    <row r="184" spans="2:7" x14ac:dyDescent="0.25">
      <c r="B184" s="50" t="s">
        <v>30</v>
      </c>
      <c r="C184" s="51"/>
      <c r="D184" s="14" t="s">
        <v>31</v>
      </c>
      <c r="E184" s="14" t="s">
        <v>32</v>
      </c>
      <c r="F184" s="15" t="s">
        <v>33</v>
      </c>
      <c r="G184" s="53"/>
    </row>
    <row r="185" spans="2:7" x14ac:dyDescent="0.25">
      <c r="B185" s="50" t="s">
        <v>30</v>
      </c>
      <c r="C185" s="51"/>
      <c r="D185" s="14" t="s">
        <v>11</v>
      </c>
      <c r="E185" s="14" t="s">
        <v>32</v>
      </c>
      <c r="F185" s="15" t="s">
        <v>33</v>
      </c>
      <c r="G185" s="53"/>
    </row>
    <row r="186" spans="2:7" x14ac:dyDescent="0.25">
      <c r="B186" s="50" t="s">
        <v>30</v>
      </c>
      <c r="C186" s="51"/>
      <c r="D186" s="14" t="s">
        <v>34</v>
      </c>
      <c r="E186" s="14" t="s">
        <v>32</v>
      </c>
      <c r="F186" s="15" t="s">
        <v>33</v>
      </c>
      <c r="G186" s="53"/>
    </row>
    <row r="187" spans="2:7" x14ac:dyDescent="0.25">
      <c r="B187" s="50" t="s">
        <v>30</v>
      </c>
      <c r="C187" s="51"/>
      <c r="D187" s="14" t="s">
        <v>35</v>
      </c>
      <c r="E187" s="14" t="s">
        <v>32</v>
      </c>
      <c r="F187" s="15" t="s">
        <v>33</v>
      </c>
      <c r="G187" s="53"/>
    </row>
    <row r="188" spans="2:7" x14ac:dyDescent="0.25">
      <c r="B188" s="50" t="s">
        <v>36</v>
      </c>
      <c r="C188" s="51"/>
      <c r="D188" s="14" t="s">
        <v>37</v>
      </c>
      <c r="E188" s="14" t="s">
        <v>32</v>
      </c>
      <c r="F188" s="15" t="s">
        <v>33</v>
      </c>
      <c r="G188" s="53"/>
    </row>
    <row r="189" spans="2:7" x14ac:dyDescent="0.25">
      <c r="B189" s="50" t="s">
        <v>36</v>
      </c>
      <c r="C189" s="51"/>
      <c r="D189" s="14" t="s">
        <v>38</v>
      </c>
      <c r="E189" s="14" t="s">
        <v>32</v>
      </c>
      <c r="F189" s="15" t="s">
        <v>33</v>
      </c>
      <c r="G189" s="53"/>
    </row>
    <row r="190" spans="2:7" x14ac:dyDescent="0.25">
      <c r="B190" s="50" t="s">
        <v>36</v>
      </c>
      <c r="C190" s="51"/>
      <c r="D190" s="14" t="s">
        <v>12</v>
      </c>
      <c r="E190" s="14" t="s">
        <v>32</v>
      </c>
      <c r="F190" s="15" t="s">
        <v>33</v>
      </c>
      <c r="G190" s="53"/>
    </row>
    <row r="191" spans="2:7" x14ac:dyDescent="0.25">
      <c r="B191" s="50" t="s">
        <v>39</v>
      </c>
      <c r="C191" s="51"/>
      <c r="D191" s="14" t="s">
        <v>38</v>
      </c>
      <c r="E191" s="14" t="s">
        <v>32</v>
      </c>
      <c r="F191" s="15" t="s">
        <v>33</v>
      </c>
      <c r="G191" s="53"/>
    </row>
    <row r="192" spans="2:7" x14ac:dyDescent="0.25">
      <c r="B192" s="50" t="s">
        <v>40</v>
      </c>
      <c r="C192" s="51"/>
      <c r="D192" s="36">
        <v>2</v>
      </c>
      <c r="E192" s="36" t="s">
        <v>41</v>
      </c>
      <c r="F192" s="16" t="s">
        <v>42</v>
      </c>
      <c r="G192" s="53"/>
    </row>
    <row r="193" spans="2:7" x14ac:dyDescent="0.25">
      <c r="B193" s="50" t="s">
        <v>43</v>
      </c>
      <c r="C193" s="51"/>
      <c r="D193" s="36" t="s">
        <v>44</v>
      </c>
      <c r="E193" s="36"/>
      <c r="F193" s="15"/>
      <c r="G193" s="53"/>
    </row>
    <row r="194" spans="2:7" x14ac:dyDescent="0.25">
      <c r="B194" s="50" t="s">
        <v>45</v>
      </c>
      <c r="C194" s="51"/>
      <c r="D194" s="36" t="s">
        <v>44</v>
      </c>
      <c r="E194" s="36"/>
      <c r="F194" s="15"/>
      <c r="G194" s="53"/>
    </row>
    <row r="195" spans="2:7" x14ac:dyDescent="0.25">
      <c r="B195" s="50" t="s">
        <v>46</v>
      </c>
      <c r="C195" s="51"/>
      <c r="D195" s="36">
        <v>1</v>
      </c>
      <c r="E195" s="36" t="s">
        <v>41</v>
      </c>
      <c r="F195" s="16" t="s">
        <v>47</v>
      </c>
      <c r="G195" s="53"/>
    </row>
    <row r="196" spans="2:7" x14ac:dyDescent="0.25">
      <c r="B196" s="50" t="s">
        <v>48</v>
      </c>
      <c r="C196" s="51"/>
      <c r="D196" s="35" t="s">
        <v>44</v>
      </c>
      <c r="E196" s="36" t="s">
        <v>41</v>
      </c>
      <c r="F196" s="34" t="s">
        <v>41</v>
      </c>
      <c r="G196" s="53"/>
    </row>
    <row r="197" spans="2:7" x14ac:dyDescent="0.25">
      <c r="B197" s="50" t="s">
        <v>49</v>
      </c>
      <c r="C197" s="51"/>
      <c r="D197" s="36">
        <v>2</v>
      </c>
      <c r="E197" s="36" t="s">
        <v>41</v>
      </c>
      <c r="F197" s="16" t="s">
        <v>41</v>
      </c>
      <c r="G197" s="53"/>
    </row>
    <row r="198" spans="2:7" x14ac:dyDescent="0.25">
      <c r="B198" s="50" t="s">
        <v>50</v>
      </c>
      <c r="C198" s="51"/>
      <c r="D198" s="35" t="s">
        <v>44</v>
      </c>
      <c r="E198" s="36" t="s">
        <v>41</v>
      </c>
      <c r="F198" s="16" t="s">
        <v>41</v>
      </c>
      <c r="G198" s="53"/>
    </row>
    <row r="199" spans="2:7" x14ac:dyDescent="0.25">
      <c r="B199" s="50" t="s">
        <v>51</v>
      </c>
      <c r="C199" s="51"/>
      <c r="D199" s="35" t="s">
        <v>52</v>
      </c>
      <c r="E199" s="36" t="s">
        <v>41</v>
      </c>
      <c r="F199" s="16" t="s">
        <v>41</v>
      </c>
      <c r="G199" s="53"/>
    </row>
    <row r="200" spans="2:7" x14ac:dyDescent="0.25">
      <c r="B200" s="50" t="s">
        <v>53</v>
      </c>
      <c r="C200" s="51"/>
      <c r="D200" s="35" t="s">
        <v>44</v>
      </c>
      <c r="E200" s="36" t="s">
        <v>41</v>
      </c>
      <c r="F200" s="16" t="s">
        <v>41</v>
      </c>
      <c r="G200" s="53"/>
    </row>
    <row r="201" spans="2:7" x14ac:dyDescent="0.25">
      <c r="B201" s="50" t="s">
        <v>54</v>
      </c>
      <c r="C201" s="51"/>
      <c r="D201" s="35" t="s">
        <v>52</v>
      </c>
      <c r="E201" s="36" t="s">
        <v>41</v>
      </c>
      <c r="F201" s="16" t="s">
        <v>41</v>
      </c>
      <c r="G201" s="53"/>
    </row>
    <row r="202" spans="2:7" x14ac:dyDescent="0.25">
      <c r="B202" s="50" t="s">
        <v>55</v>
      </c>
      <c r="C202" s="51"/>
      <c r="D202" s="36" t="s">
        <v>44</v>
      </c>
      <c r="E202" s="36" t="s">
        <v>56</v>
      </c>
      <c r="F202" s="16" t="s">
        <v>41</v>
      </c>
      <c r="G202" s="53"/>
    </row>
    <row r="203" spans="2:7" x14ac:dyDescent="0.25">
      <c r="B203" s="50" t="s">
        <v>57</v>
      </c>
      <c r="C203" s="51"/>
      <c r="D203" s="36">
        <v>1</v>
      </c>
      <c r="E203" s="36" t="s">
        <v>41</v>
      </c>
      <c r="F203" s="16" t="s">
        <v>41</v>
      </c>
      <c r="G203" s="53"/>
    </row>
    <row r="204" spans="2:7" ht="15.75" thickBot="1" x14ac:dyDescent="0.3">
      <c r="B204" s="50" t="s">
        <v>58</v>
      </c>
      <c r="C204" s="51"/>
      <c r="D204" s="13" t="s">
        <v>59</v>
      </c>
      <c r="E204" s="13"/>
      <c r="F204" s="17"/>
      <c r="G204" s="54"/>
    </row>
    <row r="205" spans="2:7" ht="15.75" thickBot="1" x14ac:dyDescent="0.3">
      <c r="B205" s="29"/>
      <c r="C205" s="30"/>
      <c r="D205" s="30"/>
      <c r="E205" s="30"/>
      <c r="F205" s="31"/>
      <c r="G205" s="32"/>
    </row>
    <row r="206" spans="2:7" ht="15.75" thickBot="1" x14ac:dyDescent="0.3">
      <c r="B206" s="61" t="s">
        <v>79</v>
      </c>
      <c r="C206" s="62"/>
      <c r="D206" s="62"/>
      <c r="E206" s="62"/>
      <c r="F206" s="62"/>
      <c r="G206" s="79"/>
    </row>
    <row r="207" spans="2:7" x14ac:dyDescent="0.25">
      <c r="B207" s="77" t="s">
        <v>80</v>
      </c>
      <c r="C207" s="78"/>
      <c r="D207" s="78"/>
      <c r="E207" s="39" t="s">
        <v>81</v>
      </c>
      <c r="F207" s="68" t="s">
        <v>82</v>
      </c>
      <c r="G207" s="53"/>
    </row>
    <row r="208" spans="2:7" x14ac:dyDescent="0.25">
      <c r="B208" s="77" t="s">
        <v>83</v>
      </c>
      <c r="C208" s="78"/>
      <c r="D208" s="78"/>
      <c r="E208" s="49" t="s">
        <v>84</v>
      </c>
      <c r="F208" s="69"/>
      <c r="G208" s="53"/>
    </row>
    <row r="209" spans="2:7" x14ac:dyDescent="0.25">
      <c r="B209" s="77" t="s">
        <v>85</v>
      </c>
      <c r="C209" s="78"/>
      <c r="D209" s="78"/>
      <c r="E209" s="49" t="s">
        <v>86</v>
      </c>
      <c r="F209" s="69"/>
      <c r="G209" s="53"/>
    </row>
    <row r="210" spans="2:7" x14ac:dyDescent="0.25">
      <c r="B210" s="77" t="s">
        <v>87</v>
      </c>
      <c r="C210" s="78"/>
      <c r="D210" s="78"/>
      <c r="E210" s="49" t="s">
        <v>88</v>
      </c>
      <c r="F210" s="69"/>
      <c r="G210" s="53"/>
    </row>
    <row r="211" spans="2:7" x14ac:dyDescent="0.25">
      <c r="B211" s="77" t="s">
        <v>89</v>
      </c>
      <c r="C211" s="78"/>
      <c r="D211" s="78"/>
      <c r="E211" s="49" t="s">
        <v>90</v>
      </c>
      <c r="F211" s="69"/>
      <c r="G211" s="53"/>
    </row>
    <row r="212" spans="2:7" x14ac:dyDescent="0.25">
      <c r="B212" s="47" t="s">
        <v>91</v>
      </c>
      <c r="C212" s="48"/>
      <c r="D212" s="48"/>
      <c r="E212" s="49" t="s">
        <v>92</v>
      </c>
      <c r="F212" s="70"/>
      <c r="G212" s="53"/>
    </row>
    <row r="213" spans="2:7" x14ac:dyDescent="0.25">
      <c r="B213" s="94" t="s">
        <v>93</v>
      </c>
      <c r="C213" s="95"/>
      <c r="D213" s="96"/>
      <c r="E213" s="40" t="s">
        <v>94</v>
      </c>
      <c r="F213" s="34" t="str">
        <f>IF(E213="N/A", " ", "GUIDE - DD3513398")</f>
        <v xml:space="preserve"> </v>
      </c>
      <c r="G213" s="53"/>
    </row>
    <row r="214" spans="2:7" ht="15.75" thickBot="1" x14ac:dyDescent="0.3">
      <c r="B214" s="57" t="s">
        <v>95</v>
      </c>
      <c r="C214" s="58"/>
      <c r="D214" s="58"/>
      <c r="E214" s="38" t="s">
        <v>94</v>
      </c>
      <c r="F214" s="41" t="str">
        <f>IF(E214="N/A", " ", "GUIDE - DD3350029")</f>
        <v xml:space="preserve"> </v>
      </c>
      <c r="G214" s="54"/>
    </row>
    <row r="215" spans="2:7" x14ac:dyDescent="0.25">
      <c r="C215" s="12"/>
      <c r="D215" s="12"/>
      <c r="E215" s="11"/>
      <c r="F215" s="4"/>
      <c r="G215" s="8"/>
    </row>
    <row r="216" spans="2:7" ht="15.75" thickBot="1" x14ac:dyDescent="0.3"/>
    <row r="217" spans="2:7" x14ac:dyDescent="0.25">
      <c r="B217" s="9" t="s">
        <v>96</v>
      </c>
      <c r="C217" s="10"/>
      <c r="D217" s="10"/>
      <c r="E217" s="10"/>
      <c r="F217" s="10"/>
      <c r="G217" s="1"/>
    </row>
    <row r="218" spans="2:7" x14ac:dyDescent="0.25">
      <c r="B218" s="3" t="s">
        <v>97</v>
      </c>
      <c r="G218" s="2"/>
    </row>
    <row r="219" spans="2:7" x14ac:dyDescent="0.25">
      <c r="B219" s="3" t="s">
        <v>98</v>
      </c>
      <c r="F219" t="s">
        <v>99</v>
      </c>
      <c r="G219" s="2"/>
    </row>
    <row r="220" spans="2:7" x14ac:dyDescent="0.25">
      <c r="B220" s="3" t="s">
        <v>100</v>
      </c>
      <c r="F220" t="s">
        <v>101</v>
      </c>
      <c r="G220" s="2"/>
    </row>
    <row r="221" spans="2:7" x14ac:dyDescent="0.25">
      <c r="B221" s="3" t="s">
        <v>102</v>
      </c>
      <c r="F221" t="s">
        <v>103</v>
      </c>
      <c r="G221" s="2"/>
    </row>
    <row r="222" spans="2:7" x14ac:dyDescent="0.25">
      <c r="B222" s="3" t="s">
        <v>104</v>
      </c>
      <c r="F222" t="s">
        <v>105</v>
      </c>
      <c r="G222" s="2"/>
    </row>
    <row r="223" spans="2:7" x14ac:dyDescent="0.25">
      <c r="B223" s="3" t="s">
        <v>106</v>
      </c>
      <c r="F223" t="s">
        <v>107</v>
      </c>
      <c r="G223" s="2"/>
    </row>
    <row r="224" spans="2:7" x14ac:dyDescent="0.25">
      <c r="B224" s="3" t="s">
        <v>108</v>
      </c>
      <c r="F224" t="s">
        <v>109</v>
      </c>
      <c r="G224" s="2"/>
    </row>
    <row r="225" spans="2:7" x14ac:dyDescent="0.25">
      <c r="B225" s="3"/>
      <c r="G225" s="2"/>
    </row>
    <row r="226" spans="2:7" x14ac:dyDescent="0.25">
      <c r="B226" s="3" t="s">
        <v>122</v>
      </c>
      <c r="G226" s="2"/>
    </row>
    <row r="227" spans="2:7" x14ac:dyDescent="0.25">
      <c r="B227" s="3" t="s">
        <v>123</v>
      </c>
      <c r="F227" t="s">
        <v>124</v>
      </c>
      <c r="G227" s="2"/>
    </row>
    <row r="228" spans="2:7" x14ac:dyDescent="0.25">
      <c r="B228" s="3" t="s">
        <v>125</v>
      </c>
      <c r="F228" t="s">
        <v>126</v>
      </c>
      <c r="G228" s="2"/>
    </row>
    <row r="229" spans="2:7" x14ac:dyDescent="0.25">
      <c r="B229" s="3" t="s">
        <v>127</v>
      </c>
      <c r="F229" t="s">
        <v>128</v>
      </c>
      <c r="G229" s="2"/>
    </row>
    <row r="230" spans="2:7" x14ac:dyDescent="0.25">
      <c r="B230" s="3" t="s">
        <v>129</v>
      </c>
      <c r="F230" t="s">
        <v>130</v>
      </c>
      <c r="G230" s="2"/>
    </row>
    <row r="231" spans="2:7" x14ac:dyDescent="0.25">
      <c r="B231" s="3" t="s">
        <v>108</v>
      </c>
      <c r="F231" t="s">
        <v>109</v>
      </c>
      <c r="G231" s="2"/>
    </row>
    <row r="232" spans="2:7" x14ac:dyDescent="0.25">
      <c r="B232" s="3"/>
      <c r="G232" s="2"/>
    </row>
    <row r="233" spans="2:7" x14ac:dyDescent="0.25">
      <c r="B233" s="3" t="s">
        <v>110</v>
      </c>
      <c r="G233" s="2"/>
    </row>
    <row r="234" spans="2:7" x14ac:dyDescent="0.25">
      <c r="B234" s="3" t="s">
        <v>111</v>
      </c>
      <c r="F234" t="s">
        <v>112</v>
      </c>
      <c r="G234" s="2"/>
    </row>
    <row r="235" spans="2:7" x14ac:dyDescent="0.25">
      <c r="B235" s="3" t="s">
        <v>113</v>
      </c>
      <c r="F235" t="s">
        <v>114</v>
      </c>
      <c r="G235" s="2"/>
    </row>
    <row r="236" spans="2:7" x14ac:dyDescent="0.25">
      <c r="B236" s="3" t="s">
        <v>115</v>
      </c>
      <c r="F236" t="s">
        <v>116</v>
      </c>
      <c r="G236" s="2"/>
    </row>
    <row r="237" spans="2:7" x14ac:dyDescent="0.25">
      <c r="B237" s="3" t="s">
        <v>117</v>
      </c>
      <c r="F237" t="s">
        <v>118</v>
      </c>
      <c r="G237" s="2"/>
    </row>
    <row r="238" spans="2:7" x14ac:dyDescent="0.25">
      <c r="B238" s="3" t="s">
        <v>119</v>
      </c>
      <c r="F238" t="s">
        <v>120</v>
      </c>
      <c r="G238" s="2"/>
    </row>
    <row r="239" spans="2:7" ht="15.75" thickBot="1" x14ac:dyDescent="0.3">
      <c r="B239" s="5"/>
      <c r="C239" s="6"/>
      <c r="D239" s="6"/>
      <c r="E239" s="6"/>
      <c r="F239" s="6"/>
      <c r="G239" s="7"/>
    </row>
    <row r="241" spans="2:2" x14ac:dyDescent="0.25">
      <c r="B241" t="s">
        <v>121</v>
      </c>
    </row>
  </sheetData>
  <mergeCells count="260">
    <mergeCell ref="B40:F40"/>
    <mergeCell ref="B41:C41"/>
    <mergeCell ref="D14:F14"/>
    <mergeCell ref="B42:B43"/>
    <mergeCell ref="B207:D207"/>
    <mergeCell ref="B206:F206"/>
    <mergeCell ref="B213:D213"/>
    <mergeCell ref="B23:C23"/>
    <mergeCell ref="B24:C24"/>
    <mergeCell ref="B44:C44"/>
    <mergeCell ref="B35:C35"/>
    <mergeCell ref="B26:C26"/>
    <mergeCell ref="B25:C25"/>
    <mergeCell ref="B37:C37"/>
    <mergeCell ref="B57:C57"/>
    <mergeCell ref="D57:F57"/>
    <mergeCell ref="B58:C58"/>
    <mergeCell ref="D58:F58"/>
    <mergeCell ref="B59:C59"/>
    <mergeCell ref="D59:F59"/>
    <mergeCell ref="B48:F48"/>
    <mergeCell ref="B70:C70"/>
    <mergeCell ref="B71:C71"/>
    <mergeCell ref="B72:C72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22:C22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B3:C3"/>
    <mergeCell ref="G2:G3"/>
    <mergeCell ref="B16:F16"/>
    <mergeCell ref="G4:G14"/>
    <mergeCell ref="G48:G49"/>
    <mergeCell ref="B49:C49"/>
    <mergeCell ref="D49:F49"/>
    <mergeCell ref="B50:C50"/>
    <mergeCell ref="D50:F50"/>
    <mergeCell ref="G50:G60"/>
    <mergeCell ref="B51:C51"/>
    <mergeCell ref="D51:F51"/>
    <mergeCell ref="B52:B55"/>
    <mergeCell ref="D52:F52"/>
    <mergeCell ref="D53:F53"/>
    <mergeCell ref="D54:F54"/>
    <mergeCell ref="D55:F55"/>
    <mergeCell ref="B56:C56"/>
    <mergeCell ref="D56:F56"/>
    <mergeCell ref="B73:C73"/>
    <mergeCell ref="B74:C74"/>
    <mergeCell ref="B60:C60"/>
    <mergeCell ref="D60:F60"/>
    <mergeCell ref="B62:F62"/>
    <mergeCell ref="G62:G79"/>
    <mergeCell ref="B63:C63"/>
    <mergeCell ref="B64:C64"/>
    <mergeCell ref="B65:C65"/>
    <mergeCell ref="B66:C66"/>
    <mergeCell ref="B67:C67"/>
    <mergeCell ref="B68:C68"/>
    <mergeCell ref="B69:C69"/>
    <mergeCell ref="B81:F81"/>
    <mergeCell ref="G81:G87"/>
    <mergeCell ref="B83:B84"/>
    <mergeCell ref="B85:C85"/>
    <mergeCell ref="B86:C86"/>
    <mergeCell ref="B87:C87"/>
    <mergeCell ref="B75:C75"/>
    <mergeCell ref="B76:C76"/>
    <mergeCell ref="B77:C77"/>
    <mergeCell ref="B78:C78"/>
    <mergeCell ref="B79:C79"/>
    <mergeCell ref="B98:C98"/>
    <mergeCell ref="D98:F98"/>
    <mergeCell ref="B99:C99"/>
    <mergeCell ref="D99:F99"/>
    <mergeCell ref="B100:C100"/>
    <mergeCell ref="D100:F100"/>
    <mergeCell ref="B89:F89"/>
    <mergeCell ref="G89:G90"/>
    <mergeCell ref="B90:C90"/>
    <mergeCell ref="D90:F90"/>
    <mergeCell ref="B91:C91"/>
    <mergeCell ref="D91:F91"/>
    <mergeCell ref="G91:G101"/>
    <mergeCell ref="B92:C92"/>
    <mergeCell ref="D92:F92"/>
    <mergeCell ref="B93:B96"/>
    <mergeCell ref="D93:F93"/>
    <mergeCell ref="D94:F94"/>
    <mergeCell ref="D95:F95"/>
    <mergeCell ref="D96:F96"/>
    <mergeCell ref="B97:C97"/>
    <mergeCell ref="D97:F97"/>
    <mergeCell ref="B101:C101"/>
    <mergeCell ref="D101:F101"/>
    <mergeCell ref="B103:F103"/>
    <mergeCell ref="G103:G125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60:F160"/>
    <mergeCell ref="B121:C121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G127:G128"/>
    <mergeCell ref="B128:C128"/>
    <mergeCell ref="D128:F128"/>
    <mergeCell ref="B129:C129"/>
    <mergeCell ref="D129:F129"/>
    <mergeCell ref="G129:G139"/>
    <mergeCell ref="B130:C130"/>
    <mergeCell ref="D130:F130"/>
    <mergeCell ref="B131:B134"/>
    <mergeCell ref="D131:F131"/>
    <mergeCell ref="D132:F132"/>
    <mergeCell ref="D133:F133"/>
    <mergeCell ref="D134:F134"/>
    <mergeCell ref="B135:C135"/>
    <mergeCell ref="D135:F135"/>
    <mergeCell ref="B136:C136"/>
    <mergeCell ref="B127:F127"/>
    <mergeCell ref="D136:F136"/>
    <mergeCell ref="B137:C137"/>
    <mergeCell ref="D137:F137"/>
    <mergeCell ref="B138:C138"/>
    <mergeCell ref="D138:F138"/>
    <mergeCell ref="B139:C139"/>
    <mergeCell ref="D139:F139"/>
    <mergeCell ref="B164:F164"/>
    <mergeCell ref="G164:G166"/>
    <mergeCell ref="B166:C166"/>
    <mergeCell ref="G160:G162"/>
    <mergeCell ref="B162:C162"/>
    <mergeCell ref="G141:G158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41:F141"/>
    <mergeCell ref="B157:C157"/>
    <mergeCell ref="B158:C158"/>
    <mergeCell ref="F207:F212"/>
    <mergeCell ref="B168:F168"/>
    <mergeCell ref="G168:G169"/>
    <mergeCell ref="B169:C169"/>
    <mergeCell ref="D169:F169"/>
    <mergeCell ref="B170:C170"/>
    <mergeCell ref="D170:F170"/>
    <mergeCell ref="G170:G180"/>
    <mergeCell ref="B171:C171"/>
    <mergeCell ref="D171:F171"/>
    <mergeCell ref="B172:B175"/>
    <mergeCell ref="D172:F172"/>
    <mergeCell ref="D173:F173"/>
    <mergeCell ref="D174:F174"/>
    <mergeCell ref="D175:F175"/>
    <mergeCell ref="B176:C176"/>
    <mergeCell ref="B208:D208"/>
    <mergeCell ref="B209:D209"/>
    <mergeCell ref="B210:D210"/>
    <mergeCell ref="B211:D211"/>
    <mergeCell ref="G206:G214"/>
    <mergeCell ref="B214:D214"/>
    <mergeCell ref="B179:C179"/>
    <mergeCell ref="D179:F179"/>
    <mergeCell ref="B180:C180"/>
    <mergeCell ref="D180:F180"/>
    <mergeCell ref="B182:F182"/>
    <mergeCell ref="D176:F176"/>
    <mergeCell ref="B177:C177"/>
    <mergeCell ref="D177:F177"/>
    <mergeCell ref="B178:C178"/>
    <mergeCell ref="D178:F178"/>
    <mergeCell ref="B203:C203"/>
    <mergeCell ref="B204:C204"/>
    <mergeCell ref="B198:C198"/>
    <mergeCell ref="B199:C199"/>
    <mergeCell ref="B200:C200"/>
    <mergeCell ref="B201:C201"/>
    <mergeCell ref="B202:C202"/>
    <mergeCell ref="G182:G204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</mergeCells>
  <dataValidations count="47">
    <dataValidation type="list" allowBlank="1" showInputMessage="1" showErrorMessage="1" sqref="D4:F4 D50:F50 D91:F91 D129:F129 D170:F170" xr:uid="{00000000-0002-0000-0000-000000000000}">
      <formula1>"VF,VM,VX, DB-5000"</formula1>
    </dataValidation>
    <dataValidation type="list" allowBlank="1" showInputMessage="1" showErrorMessage="1" sqref="D5:F5 D51:F51 D92:F92 D130:F130 D171:F171" xr:uid="{00000000-0002-0000-0000-000001000000}">
      <formula1>"FRONT,WALK-IN,REAR"</formula1>
    </dataValidation>
    <dataValidation type="list" errorStyle="warning" allowBlank="1" showInputMessage="1" showErrorMessage="1" sqref="D6:F6 D52:F52 D93:F93 D131:F131 D172:F172" xr:uid="{00000000-0002-0000-0000-000002000000}">
      <formula1>"FULL COLOR, MONOCHROME, Red-Green"</formula1>
    </dataValidation>
    <dataValidation type="list" errorStyle="warning" allowBlank="1" showInputMessage="1" showErrorMessage="1" sqref="D8:F8 D95:F95 D174:F174" xr:uid="{00000000-0002-0000-0000-000003000000}">
      <formula1>"?,9X5,9X15,16X16,24X16, 18X18"</formula1>
    </dataValidation>
    <dataValidation type="list" errorStyle="warning" allowBlank="1" showInputMessage="1" showErrorMessage="1" sqref="I9 H8 I55 H54 D55:F55 I96 H95 I134 H133 D134:F134 I175 H174" xr:uid="{00000000-0002-0000-0000-000004000000}">
      <formula1>"20,34,46,66"</formula1>
    </dataValidation>
    <dataValidation type="list" allowBlank="1" showInputMessage="1" showErrorMessage="1" sqref="D12:F12 D58:F58 D99:F99 D137:F137 D178:F178" xr:uid="{00000000-0002-0000-0000-000005000000}">
      <formula1>"FULL MATRIX,LINE MATRIX"</formula1>
    </dataValidation>
    <dataValidation type="list" allowBlank="1" showInputMessage="1" showErrorMessage="1" sqref="D7:F7 D53:F53 D94:F94 D132:F132 D173:F173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 D123 D202" xr:uid="{00000000-0002-0000-0000-000009000000}">
      <formula1>"?,YES,NO"</formula1>
    </dataValidation>
    <dataValidation type="list" allowBlank="1" showInputMessage="1" showErrorMessage="1" sqref="D29 D70 D116 D149 D195" xr:uid="{00000000-0002-0000-0000-00000A000000}">
      <formula1>"0,1"</formula1>
    </dataValidation>
    <dataValidation type="list" allowBlank="1" showInputMessage="1" showErrorMessage="1" sqref="D35 D76 D122 D155 D201" xr:uid="{00000000-0002-0000-0000-00000B000000}">
      <formula1>"YES,NO"</formula1>
    </dataValidation>
    <dataValidation type="list" errorStyle="warning" allowBlank="1" showInputMessage="1" showErrorMessage="1" sqref="D32:D34 D73:D75 D119:D121 D152:D154 D198:D200" xr:uid="{00000000-0002-0000-0000-00000C000000}">
      <formula1>"YES,NO"</formula1>
    </dataValidation>
    <dataValidation type="list" errorStyle="warning" allowBlank="1" showInputMessage="1" showErrorMessage="1" sqref="D14:F14 D60:F60 D101:F101 D139:F139 D180:F180" xr:uid="{00000000-0002-0000-0000-00000D000000}">
      <formula1>"ROWS,BAYS"</formula1>
    </dataValidation>
    <dataValidation type="list" allowBlank="1" showInputMessage="1" showErrorMessage="1" sqref="B42:B43 B83:B84" xr:uid="{D3110D93-9F5B-42FE-9B28-D3CD124134B4}">
      <formula1>"',UPS"</formula1>
    </dataValidation>
    <dataValidation type="list" allowBlank="1" showInputMessage="1" showErrorMessage="1" sqref="B44:C44 B85:C85" xr:uid="{00000000-0002-0000-0000-000012000000}">
      <formula1>"',MINI DC I/O 1"</formula1>
    </dataValidation>
    <dataValidation type="list" errorStyle="warning" allowBlank="1" showInputMessage="1" showErrorMessage="1" sqref="D26 D113 D192" xr:uid="{00000000-0002-0000-0000-000017000000}">
      <formula1>"NO,?,1,2,3,4,5,6,7,8"</formula1>
    </dataValidation>
    <dataValidation type="list" errorStyle="warning" allowBlank="1" showInputMessage="1" showErrorMessage="1" sqref="D31 D118 D197" xr:uid="{00000000-0002-0000-0000-000018000000}">
      <formula1>"1,2,3,4,5,6,7,8,9,10"</formula1>
    </dataValidation>
    <dataValidation type="list" errorStyle="warning" allowBlank="1" showInputMessage="1" showErrorMessage="1" sqref="D30 D72 D117 D151 D196" xr:uid="{898E5058-73A8-4AE6-8AB7-5548C3882317}">
      <formula1>"NO,1,2,3,4,5,6,7,8,9,10"</formula1>
    </dataValidation>
    <dataValidation type="list" errorStyle="warning" allowBlank="1" showInputMessage="1" showErrorMessage="1" sqref="D37 D124 D203" xr:uid="{00000000-0002-0000-0000-00001A000000}">
      <formula1>"1,2"</formula1>
    </dataValidation>
    <dataValidation type="list" errorStyle="warning" allowBlank="1" showInputMessage="1" showErrorMessage="1" sqref="D38:D39 D80 D125:D126 D159 D204:D205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 F117 F196" xr:uid="{B178BB37-4C26-44B9-BD55-9C524386AABA}">
      <formula1>"'--,CAN - 30000,I/O"</formula1>
    </dataValidation>
    <dataValidation type="list" allowBlank="1" showInputMessage="1" sqref="D43 D84" xr:uid="{F538E3B2-DB1C-4922-BC33-CDBE152A1F64}">
      <formula1>"',Percent - 50%, Watts - 1800, Watts - 1100, Watts - 650"</formula1>
    </dataValidation>
    <dataValidation type="list" allowBlank="1" showInputMessage="1" sqref="D42 D83" xr:uid="{A9F67C5B-C82B-4B58-A302-F2B56EA8B13A}">
      <formula1>"', 'By Brightness %, By Power"</formula1>
    </dataValidation>
    <dataValidation type="list" errorStyle="warning" allowBlank="1" showInputMessage="1" showErrorMessage="1" sqref="C42 C83" xr:uid="{0E51D29D-3196-44C1-A2A4-10C3D58773AE}">
      <formula1>"',ALPHA FXM SERIES,TRIPPLITE,Generic UPS"</formula1>
    </dataValidation>
    <dataValidation type="list" allowBlank="1" showInputMessage="1" sqref="C43 C84" xr:uid="{DE59AC47-0DA0-49B4-8080-4FED488D1DD2}">
      <formula1>"',Control equipment,Entire display"</formula1>
    </dataValidation>
    <dataValidation type="list" allowBlank="1" showInputMessage="1" showErrorMessage="1" sqref="E42 E83" xr:uid="{86CCF2F9-EF01-4F34-A2F0-ED10C0321B1B}">
      <formula1>"',1 Hour,2 Hour,3 Hour, 4 Hour,5 Hour"</formula1>
    </dataValidation>
    <dataValidation type="list" allowBlank="1" showInputMessage="1" showErrorMessage="1" sqref="E43 E84" xr:uid="{59F768F4-5B32-49C8-B512-13B80A74480D}">
      <formula1>"', Serial,Ethernet"</formula1>
    </dataValidation>
    <dataValidation type="list" allowBlank="1" showInputMessage="1" showErrorMessage="1" sqref="F42 F83" xr:uid="{0950F301-ABAE-4881-9CCA-4AAD8959A5D8}">
      <formula1>"', Auxiliary, Default IP, Specify IP"</formula1>
    </dataValidation>
    <dataValidation type="list" allowBlank="1" showInputMessage="1" showErrorMessage="1" sqref="F27:F28 F68:F69 F114:F115 F147:F148 F193:F194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 D68:D69 D114:D115 D147:D148 D193:D194" xr:uid="{369330D6-3538-4F2F-86BE-F756D66C4855}">
      <formula1>"YES, NO"</formula1>
    </dataValidation>
    <dataValidation type="list" allowBlank="1" showInputMessage="1" showErrorMessage="1" sqref="F29 F116 F195" xr:uid="{A4631BC6-8D6C-4B26-99E2-43D648D54ED3}">
      <formula1>"', CONNECT TO MODULE - NO, CONNECT TO MODULE - YES"</formula1>
    </dataValidation>
    <dataValidation type="list" allowBlank="1" showInputMessage="1" showErrorMessage="1" sqref="F26 F67 F113 F146 F192" xr:uid="{9CFA4A16-C143-43C4-9217-2E86C67894F7}">
      <formula1>"?, IN SIGN - YES, IN SIGN - NO"</formula1>
    </dataValidation>
    <dataValidation type="list" allowBlank="1" showInputMessage="1" showErrorMessage="1" sqref="E36 E123 E202" xr:uid="{C7214D23-9C45-48C8-ABED-B4B837C63862}">
      <formula1>"',Alternate, Synchronize"</formula1>
    </dataValidation>
    <dataValidation type="list" allowBlank="1" showInputMessage="1" showErrorMessage="1" sqref="B45:C45 B86:C86" xr:uid="{A82D46CD-07CF-41DE-97EA-69AE72D873B2}">
      <formula1>"',MINI DC I/O 2"</formula1>
    </dataValidation>
    <dataValidation type="list" allowBlank="1" showInputMessage="1" showErrorMessage="1" sqref="B46:C46 B87:C87 B162:C162 B166:C166" xr:uid="{7EE7026E-F99F-4649-BC4F-167E34B06DF5}">
      <formula1>"',MINI DC I/O 3"</formula1>
    </dataValidation>
    <dataValidation type="list" errorStyle="information" allowBlank="1" showInputMessage="1" showErrorMessage="1" sqref="D9:F9 D96:F96 D175:F175" xr:uid="{3E068674-ED38-4EA0-AD57-0683112DAFBF}">
      <formula1>"20,34,46,66"</formula1>
    </dataValidation>
    <dataValidation type="list" errorStyle="warning" allowBlank="1" showInputMessage="1" showErrorMessage="1" sqref="D54:F54 D133:F133" xr:uid="{B5C5E196-78D9-4772-A4CD-240B1C8A7A4C}">
      <formula1>"7X5,9X5,9X15,16X16,24X16, 18X18"</formula1>
    </dataValidation>
    <dataValidation type="list" errorStyle="warning" allowBlank="1" showInputMessage="1" showErrorMessage="1" sqref="D71 D150" xr:uid="{072DA670-A156-41BA-8C0B-24E6BDCA793C}">
      <formula1>"?,NO,1,2,3,4,5,6,7,8,9,10"</formula1>
    </dataValidation>
    <dataValidation type="list" errorStyle="warning" allowBlank="1" showInputMessage="1" showErrorMessage="1" sqref="D79 D158" xr:uid="{0B68EBBD-8A8F-46D0-AF46-786F810C778E}">
      <formula1>"?,Gen IV, PS Redundancy Board, Eltek Power on the Ground"</formula1>
    </dataValidation>
    <dataValidation type="list" allowBlank="1" showInputMessage="1" showErrorMessage="1" sqref="E77 E156" xr:uid="{9224D9CE-4833-44DC-B9AE-ED949CC40A96}">
      <formula1>"Alternate, Synchronize"</formula1>
    </dataValidation>
    <dataValidation type="list" allowBlank="1" showInputMessage="1" showErrorMessage="1" sqref="F70 F149" xr:uid="{8248B48F-B236-4EBB-9271-391220C80885}">
      <formula1>"?, CONNECT TO MODULE - YES, CONNECT TO MODULE - NO"</formula1>
    </dataValidation>
    <dataValidation type="list" errorStyle="warning" allowBlank="1" showInputMessage="1" showErrorMessage="1" sqref="F71 F150" xr:uid="{21DCC7D9-674F-4F0E-9116-4144AE8CEF3C}">
      <formula1>"'--,CAN,I/O"</formula1>
    </dataValidation>
    <dataValidation type="list" errorStyle="warning" allowBlank="1" showInputMessage="1" showErrorMessage="1" sqref="D78 D157" xr:uid="{D5B1095F-D815-4285-8F4C-353CC647D042}">
      <formula1>"?,NO,1,2"</formula1>
    </dataValidation>
    <dataValidation type="list" errorStyle="warning" allowBlank="1" showInputMessage="1" showErrorMessage="1" sqref="D67 D146" xr:uid="{93E629F7-3D0D-4C48-86D9-2465D84A7675}">
      <formula1>"NO,1,2,3,4,5,6,7,8"</formula1>
    </dataValidation>
    <dataValidation type="list" allowBlank="1" showInputMessage="1" showErrorMessage="1" sqref="D77 D156" xr:uid="{A3731A62-619C-4326-9627-EF5A419F779B}">
      <formula1>"0,1,2, YES, NO"</formula1>
    </dataValidation>
    <dataValidation type="list" allowBlank="1" showInputMessage="1" showErrorMessage="1" sqref="B82 B161 B165" xr:uid="{95671384-B209-4FF2-A97D-F3B534681C2A}">
      <formula1>"', ?, PS Redundancy Board"</formula1>
    </dataValidation>
    <dataValidation type="list" errorStyle="warning" allowBlank="1" showInputMessage="1" sqref="C82 C161 C165" xr:uid="{5C27D271-325A-4C0E-A916-9767853D0CD0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C30145</OrderProject_x0020_ID>
    <DocNumber xmlns="2cc016c5-161d-4d6b-a532-6cf687f4a3ab">DD5200733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75D2Y5VYC55K-1220653723-59098</_dlc_DocId>
    <_dlc_DocIdUrl xmlns="b479dd50-8d7e-4b78-9fb1-00cf65781f6b">
      <Url>https://daktronics.sharepoint.com/sites/docs-engineering/_layouts/15/DocIdRedir.aspx?ID=75D2Y5VYC55K-1220653723-59098</Url>
      <Description>75D2Y5VYC55K-1220653723-59098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E7D3A8-2504-47CB-82BD-99A0FB12852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884C0EC-E8EF-4028-A8EA-A7571E6D2746}">
  <ds:schemaRefs>
    <ds:schemaRef ds:uri="cdae4ca2-47b8-467c-a804-ebae05ca0c7f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b479dd50-8d7e-4b78-9fb1-00cf65781f6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5B8A344-814F-43B6-B78A-AD745D21C3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 rev 00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C30145 Washington State DOT, Site Config, VF-2420-80X80 @4, VX-2420-64X64 @3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2023-06-07T15:54:20Z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e0db3060-de18-45b3-92ab-e97f09d1c435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