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93" documentId="8_{34070016-F681-45A2-B925-E5B0E247195D}" xr6:coauthVersionLast="47" xr6:coauthVersionMax="47" xr10:uidLastSave="{F6B04761-0C2D-4A52-8918-1CB6669747B7}"/>
  <bookViews>
    <workbookView xWindow="5685" yWindow="297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D79" i="1"/>
  <c r="D42" i="1"/>
  <c r="F78" i="1"/>
  <c r="F77" i="1"/>
  <c r="F74" i="1"/>
  <c r="E74" i="1"/>
  <c r="D74" i="1"/>
  <c r="F84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F25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G37" authorId="0" shapeId="0" xr:uid="{55353780-75CB-4110-988E-74562B23857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6" authorId="0" shapeId="0" xr:uid="{2C53877D-6477-4DB9-84CD-F2C43371B73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47" authorId="1" shapeId="0" xr:uid="{1E99B2B0-C688-4A8F-8448-A55F38DA1E1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63" authorId="1" shapeId="0" xr:uid="{E1E87DE1-F011-4103-9F59-7DD5F233A909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69" authorId="1" shapeId="0" xr:uid="{F399A822-9D94-440D-85AA-9858E8A45B4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5" authorId="1" shapeId="0" xr:uid="{D8CBB691-59BE-4CE3-8A99-20D6972521C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79" authorId="1" shapeId="0" xr:uid="{E002B265-3D60-4ABD-9905-C1F65453B4D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79" authorId="1" shapeId="0" xr:uid="{2A943127-4A29-4AE2-BE6D-F77F352EA70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<sst xmlns="http://schemas.openxmlformats.org/spreadsheetml/2006/main" count="291" uniqueCount="139">
  <si>
    <t>DD5007849</t>
  </si>
  <si>
    <t>C30443 MTA Bridges and Tunnels, Site Config, VF-2420-96X352 G4  @1 and VX-2420-64X64 G4 @1</t>
  </si>
  <si>
    <t>Rev 00</t>
  </si>
  <si>
    <t>SYSTEM CONFIGURATION
VX-2420-64X64-20-RGB @1</t>
  </si>
  <si>
    <t>VFC 1
SIGN/S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</si>
  <si>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</si>
  <si>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</si>
  <si>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</si>
  <si>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</si>
  <si>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</si>
  <si>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</si>
  <si>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</si>
  <si>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</si>
  <si>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</si>
  <si>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</si>
  <si>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</si>
  <si>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</si>
  <si>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</si>
  <si>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</si>
  <si>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</si>
  <si>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</si>
  <si>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</si>
  <si>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</si>
  <si>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</si>
  <si>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</si>
  <si>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</si>
  <si>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</si>
  <si>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</si>
  <si>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</si>
  <si>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</si>
  <si>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</si>
  <si>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</si>
  <si>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</si>
  <si>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</si>
  <si>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</si>
  <si>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</si>
  <si>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</si>
  <si>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</si>
  <si>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</si>
  <si>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</si>
  <si>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</si>
  <si>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</si>
  <si>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</si>
  <si>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</si>
  <si>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</si>
  <si>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</si>
  <si>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</si>
  <si>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</si>
  <si>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</si>
  <si>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</si>
  <si>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</si>
  <si>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</si>
  <si>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</si>
  <si>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</si>
  <si>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SYSTEM CONFIGURATION
VF-2420-96X352-20-RGB @1</t>
  </si>
  <si>
    <t>VFC 2
SIGN/S</t>
  </si>
  <si>
    <t>VF</t>
  </si>
  <si>
    <t>24X16</t>
  </si>
  <si>
    <t>AMBIENT</t>
  </si>
  <si>
    <t>REAR</t>
  </si>
  <si>
    <t>EXTERNAL</t>
  </si>
  <si>
    <t>INTERNAL</t>
  </si>
  <si>
    <t>IN SIGN - YES</t>
  </si>
  <si>
    <t>PERIPHERAL CONFIGURATION - ADVANCED SETUP</t>
  </si>
  <si>
    <t>VFC 1
1</t>
  </si>
  <si>
    <t>DOOR SWITCH 2 (TC)</t>
  </si>
  <si>
    <t>PS Redundancy Board</t>
  </si>
  <si>
    <t>Module Output - 3</t>
  </si>
  <si>
    <t>ON 1ST DISPLAY INTERFACE</t>
  </si>
  <si>
    <t>CUSTOM OPTIONS</t>
  </si>
  <si>
    <t>SIGNS
1 &amp; 2</t>
  </si>
  <si>
    <t>VFC 1 - SYSTEM BACKUP FILES</t>
  </si>
  <si>
    <t>DD5007889</t>
  </si>
  <si>
    <t>GUIDE - DD4832617</t>
  </si>
  <si>
    <t>VFC 2 - SYSTEM BACKUP FILES</t>
  </si>
  <si>
    <t>DD5007905</t>
  </si>
  <si>
    <t>TRANSLATION TABLE</t>
  </si>
  <si>
    <t>N/A</t>
  </si>
  <si>
    <t>CONTROLLER CONFIGURATION PACKAGE</t>
  </si>
  <si>
    <t>Reference Drawings</t>
  </si>
  <si>
    <t>VF-2420 Drawings:</t>
  </si>
  <si>
    <t>Shop Drawing, VF-24**-96x352-20-*</t>
  </si>
  <si>
    <t>DWG-3584080</t>
  </si>
  <si>
    <t>Site Riser, One VF-2X20, VFC in Traffic Cabinet</t>
  </si>
  <si>
    <t>DWG-3686201</t>
  </si>
  <si>
    <t>Schematic, VF-20X0, Service Control Panel, 120 VAC</t>
  </si>
  <si>
    <t>DWG-4558041</t>
  </si>
  <si>
    <t>Schematic, Signal, VF-2020, Generic by Bay</t>
  </si>
  <si>
    <t>DWG-4667238</t>
  </si>
  <si>
    <t>Rear Electrical, VF-2420-96x352-20-RGB</t>
  </si>
  <si>
    <t>DWG-5004335</t>
  </si>
  <si>
    <t>Site Riser, One VF-2X20, One VX-2420, 1:1, VFC in Traffic Cabinet</t>
  </si>
  <si>
    <t>DWG-5008284</t>
  </si>
  <si>
    <t>VX-2420 Drawings:</t>
  </si>
  <si>
    <t>Final Assembly Detail, VX-2420</t>
  </si>
  <si>
    <t>DWG-4679904</t>
  </si>
  <si>
    <t>Shop Drawing, VX-2420-64x64-20</t>
  </si>
  <si>
    <t>DWG-4679915</t>
  </si>
  <si>
    <t>Schematic, AC and DC Power, VX-2420-64x64-20-RGB</t>
  </si>
  <si>
    <t>DWG-4705003</t>
  </si>
  <si>
    <t>Schematic, Signal, VX-2420</t>
  </si>
  <si>
    <t>DWG-4709224</t>
  </si>
  <si>
    <t>Site Riser, VX-2420, Gen IV, One Sign</t>
  </si>
  <si>
    <t>DWG-4720580</t>
  </si>
  <si>
    <t>Pole Mount Traffic Cabinet Drawings (Two VFC, Two Door):</t>
  </si>
  <si>
    <t>Signal Schematic, Traffic Cabinet, VFC, Door Open Detection, Two Door</t>
  </si>
  <si>
    <t>DWG-3099653</t>
  </si>
  <si>
    <t>Shop Drawing, Traffic Cabinet, 336S, Aluminum, Pole Mount, VFC</t>
  </si>
  <si>
    <t>DWG-3433900</t>
  </si>
  <si>
    <t>Schematic, 336S Traffic Cabinet, Door Switch and Light, Two Door</t>
  </si>
  <si>
    <t>DWG-3526733</t>
  </si>
  <si>
    <t>Final Assembly, TC, 336S, Pole Mount, Fiber Patch Panel, Two VFC</t>
  </si>
  <si>
    <t>DWG-5004556</t>
  </si>
  <si>
    <t>Schematic, Traffic Cabinet, 120/240 VAC and 120 VAC</t>
  </si>
  <si>
    <t>DWG-5008465</t>
  </si>
  <si>
    <t>Pole Mount Traffic Cabinet Drawings (One VFC, Two Door):</t>
  </si>
  <si>
    <t>Shop Drawing, TC, 336S, Aluminum, Pole Mount, FPP, Two VFC</t>
  </si>
  <si>
    <t>DWG-3433961</t>
  </si>
  <si>
    <t>Schematic, Traffic Cabinet, 120 VAC, Two Fan</t>
  </si>
  <si>
    <t>DWG-3553918</t>
  </si>
  <si>
    <t>Final Assembly, Traffic Cabinet, 336S, Pole Mount, VFC</t>
  </si>
  <si>
    <t>DWG-5004651</t>
  </si>
  <si>
    <t>Pole Mount Traffic Cabinet Drawings (One VFC, One Door):</t>
  </si>
  <si>
    <t>Schematic, Traffic Cabinet, 120 VAC (2W G), Two Fan, 1-4 Signs</t>
  </si>
  <si>
    <t>DWG-4281328</t>
  </si>
  <si>
    <t>Schematic, 336S Traffic Cabinet, Door Switch and Light, One Door</t>
  </si>
  <si>
    <t>DWG-4708490</t>
  </si>
  <si>
    <t>Schematic, Signal, TC, 336S, VFC, Door Open Detection, One Door</t>
  </si>
  <si>
    <t>DWG-4708879</t>
  </si>
  <si>
    <t>Shop Drawing, Traffic Cabinet, 336S, Pole Mount, VFC, Single Door</t>
  </si>
  <si>
    <t>DWG-4982484</t>
  </si>
  <si>
    <t>Final Assembly, Traffic Cabinet, 336S, Pole Mount, One Door, FPP, VFC</t>
  </si>
  <si>
    <t>DWG-5004652</t>
  </si>
  <si>
    <t>Pole Mount Traffic Cabinet Drawings (Two VFC, One Door):</t>
  </si>
  <si>
    <t>Shop Drawing, Traffic Cabinet, 336S, Pole Mount, FPP, Single Door</t>
  </si>
  <si>
    <t>DWG-4981842</t>
  </si>
  <si>
    <t>Final Assembly, Traffic Cabinet, 336S, Pole Mount, One Door, FPP, Two VFC</t>
  </si>
  <si>
    <t>DWG-5004653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</si>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</sst>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16" xfId="0" quotePrefix="1" applyBorder="1"/>
    <xf numFmtId="0" fontId="0" fillId="0" borderId="41" xfId="0" quotePrefix="1" applyBorder="1"/>
    <xf numFmtId="0" fontId="0" fillId="0" borderId="17" xfId="0" quotePrefix="1" applyBorder="1" applyAlignment="1">
      <alignment horizontal="left"/>
    </xf>
    <xf numFmtId="0" fontId="0" fillId="0" borderId="39" xfId="0" applyBorder="1"/>
    <xf numFmtId="0" fontId="0" fillId="0" borderId="21" xfId="0" quotePrefix="1" applyBorder="1"/>
    <xf numFmtId="0" fontId="3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35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4.1406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5" t="s">
        <v>0</v>
      </c>
      <c r="C1" s="46" t="s">
        <v>1</v>
      </c>
      <c r="D1" s="46"/>
      <c r="E1" s="46"/>
      <c r="F1" s="46"/>
      <c r="G1" s="26" t="s">
        <v>2</v>
      </c>
    </row>
    <row r="2" spans="2:9" ht="30" customHeight="1" thickBot="1">
      <c r="B2" s="67" t="s">
        <v>3</v>
      </c>
      <c r="C2" s="66"/>
      <c r="D2" s="66"/>
      <c r="E2" s="66"/>
      <c r="F2" s="66"/>
      <c r="G2" s="63" t="s">
        <v>4</v>
      </c>
    </row>
    <row r="3" spans="2:9" ht="15.75" thickBot="1">
      <c r="B3" s="62" t="s">
        <v>5</v>
      </c>
      <c r="C3" s="59"/>
      <c r="D3" s="59" t="s">
        <v>6</v>
      </c>
      <c r="E3" s="59"/>
      <c r="F3" s="60"/>
      <c r="G3" s="64"/>
    </row>
    <row r="4" spans="2:9">
      <c r="B4" s="54" t="s">
        <v>7</v>
      </c>
      <c r="C4" s="55"/>
      <c r="D4" s="55" t="s">
        <v>8</v>
      </c>
      <c r="E4" s="55"/>
      <c r="F4" s="58"/>
      <c r="G4" s="51">
        <v>1</v>
      </c>
    </row>
    <row r="5" spans="2:9">
      <c r="B5" s="54" t="s">
        <v>9</v>
      </c>
      <c r="C5" s="55"/>
      <c r="D5" s="55" t="s">
        <v>10</v>
      </c>
      <c r="E5" s="55"/>
      <c r="F5" s="58"/>
      <c r="G5" s="52"/>
    </row>
    <row r="6" spans="2:9">
      <c r="B6" s="61" t="s">
        <v>11</v>
      </c>
      <c r="C6" s="14" t="s">
        <v>12</v>
      </c>
      <c r="D6" s="55" t="s">
        <v>13</v>
      </c>
      <c r="E6" s="55"/>
      <c r="F6" s="58"/>
      <c r="G6" s="52"/>
    </row>
    <row r="7" spans="2:9">
      <c r="B7" s="61"/>
      <c r="C7" s="14" t="s">
        <v>14</v>
      </c>
      <c r="D7" s="55" t="s">
        <v>15</v>
      </c>
      <c r="E7" s="55"/>
      <c r="F7" s="58"/>
      <c r="G7" s="52"/>
    </row>
    <row r="8" spans="2:9">
      <c r="B8" s="61"/>
      <c r="C8" s="14" t="s">
        <v>16</v>
      </c>
      <c r="D8" s="55" t="s">
        <v>17</v>
      </c>
      <c r="E8" s="55"/>
      <c r="F8" s="58"/>
      <c r="G8" s="52"/>
      <c r="H8" s="34"/>
    </row>
    <row r="9" spans="2:9">
      <c r="B9" s="61"/>
      <c r="C9" s="14" t="s">
        <v>18</v>
      </c>
      <c r="D9" s="56">
        <f>IF(D8="9x5","66 OR 46 - TYPE IN THE RIGHT ONE",IF(D8="16x16",20,IF(D8="24x16",20,(IF(D8="9x15",34,"SELECT MODULE SIZE")))))</f>
        <v>20</v>
      </c>
      <c r="E9" s="56"/>
      <c r="F9" s="57"/>
      <c r="G9" s="52"/>
      <c r="I9" s="4"/>
    </row>
    <row r="10" spans="2:9">
      <c r="B10" s="54" t="s">
        <v>19</v>
      </c>
      <c r="C10" s="55"/>
      <c r="D10" s="56">
        <v>64</v>
      </c>
      <c r="E10" s="56"/>
      <c r="F10" s="57"/>
      <c r="G10" s="52"/>
    </row>
    <row r="11" spans="2:9">
      <c r="B11" s="54" t="s">
        <v>20</v>
      </c>
      <c r="C11" s="55"/>
      <c r="D11" s="56">
        <v>64</v>
      </c>
      <c r="E11" s="56"/>
      <c r="F11" s="57"/>
      <c r="G11" s="52"/>
    </row>
    <row r="12" spans="2:9">
      <c r="B12" s="54" t="s">
        <v>21</v>
      </c>
      <c r="C12" s="55"/>
      <c r="D12" s="55" t="s">
        <v>22</v>
      </c>
      <c r="E12" s="55"/>
      <c r="F12" s="58"/>
      <c r="G12" s="52"/>
    </row>
    <row r="13" spans="2:9">
      <c r="B13" s="54" t="s">
        <v>23</v>
      </c>
      <c r="C13" s="55"/>
      <c r="D13" s="56">
        <v>1</v>
      </c>
      <c r="E13" s="56"/>
      <c r="F13" s="57"/>
      <c r="G13" s="52"/>
    </row>
    <row r="14" spans="2:9" ht="15.75" thickBot="1">
      <c r="B14" s="68" t="s">
        <v>24</v>
      </c>
      <c r="C14" s="69"/>
      <c r="D14" s="72" t="s">
        <v>25</v>
      </c>
      <c r="E14" s="72"/>
      <c r="F14" s="73"/>
      <c r="G14" s="53"/>
    </row>
    <row r="15" spans="2:9" ht="15.75" thickBot="1"/>
    <row r="16" spans="2:9" ht="15.75" thickBot="1">
      <c r="B16" s="65" t="s">
        <v>26</v>
      </c>
      <c r="C16" s="66"/>
      <c r="D16" s="66"/>
      <c r="E16" s="66"/>
      <c r="F16" s="66"/>
      <c r="G16" s="51">
        <v>1</v>
      </c>
    </row>
    <row r="17" spans="2:7">
      <c r="B17" s="70" t="s">
        <v>5</v>
      </c>
      <c r="C17" s="71"/>
      <c r="D17" s="23" t="s">
        <v>6</v>
      </c>
      <c r="E17" s="23" t="s">
        <v>27</v>
      </c>
      <c r="F17" s="24" t="s">
        <v>28</v>
      </c>
      <c r="G17" s="52"/>
    </row>
    <row r="18" spans="2:7">
      <c r="B18" s="47" t="s">
        <v>29</v>
      </c>
      <c r="C18" s="48"/>
      <c r="D18" s="14" t="s">
        <v>30</v>
      </c>
      <c r="E18" s="14" t="s">
        <v>31</v>
      </c>
      <c r="F18" s="15" t="s">
        <v>32</v>
      </c>
      <c r="G18" s="52"/>
    </row>
    <row r="19" spans="2:7">
      <c r="B19" s="47" t="s">
        <v>33</v>
      </c>
      <c r="C19" s="48"/>
      <c r="D19" s="14" t="s">
        <v>11</v>
      </c>
      <c r="E19" s="14" t="s">
        <v>31</v>
      </c>
      <c r="F19" s="15" t="s">
        <v>32</v>
      </c>
      <c r="G19" s="52"/>
    </row>
    <row r="20" spans="2:7">
      <c r="B20" s="47" t="s">
        <v>34</v>
      </c>
      <c r="C20" s="48"/>
      <c r="D20" s="14" t="s">
        <v>35</v>
      </c>
      <c r="E20" s="37" t="s">
        <v>36</v>
      </c>
      <c r="F20" s="37" t="s">
        <v>36</v>
      </c>
      <c r="G20" s="52"/>
    </row>
    <row r="21" spans="2:7">
      <c r="B21" s="47" t="s">
        <v>37</v>
      </c>
      <c r="C21" s="48"/>
      <c r="D21" s="37" t="s">
        <v>35</v>
      </c>
      <c r="E21" s="37" t="s">
        <v>36</v>
      </c>
      <c r="F21" s="16"/>
      <c r="G21" s="52"/>
    </row>
    <row r="22" spans="2:7">
      <c r="B22" s="47" t="s">
        <v>38</v>
      </c>
      <c r="C22" s="48"/>
      <c r="D22" s="37" t="s">
        <v>35</v>
      </c>
      <c r="E22" s="37"/>
      <c r="F22" s="15"/>
      <c r="G22" s="52"/>
    </row>
    <row r="23" spans="2:7">
      <c r="B23" s="47" t="s">
        <v>39</v>
      </c>
      <c r="C23" s="48"/>
      <c r="D23" s="37" t="s">
        <v>35</v>
      </c>
      <c r="E23" s="37"/>
      <c r="F23" s="15"/>
      <c r="G23" s="52"/>
    </row>
    <row r="24" spans="2:7">
      <c r="B24" s="47" t="s">
        <v>40</v>
      </c>
      <c r="C24" s="48"/>
      <c r="D24" s="37">
        <v>1</v>
      </c>
      <c r="E24" s="37" t="s">
        <v>36</v>
      </c>
      <c r="F24" s="16" t="s">
        <v>41</v>
      </c>
      <c r="G24" s="52"/>
    </row>
    <row r="25" spans="2:7">
      <c r="B25" s="47" t="s">
        <v>42</v>
      </c>
      <c r="C25" s="48"/>
      <c r="D25" s="36" t="s">
        <v>35</v>
      </c>
      <c r="E25" s="37" t="s">
        <v>36</v>
      </c>
      <c r="F25" s="35" t="s">
        <v>36</v>
      </c>
      <c r="G25" s="52"/>
    </row>
    <row r="26" spans="2:7">
      <c r="B26" s="47" t="s">
        <v>43</v>
      </c>
      <c r="C26" s="48"/>
      <c r="D26" s="37">
        <v>2</v>
      </c>
      <c r="E26" s="37" t="s">
        <v>36</v>
      </c>
      <c r="F26" s="16" t="s">
        <v>36</v>
      </c>
      <c r="G26" s="52"/>
    </row>
    <row r="27" spans="2:7">
      <c r="B27" s="47" t="s">
        <v>44</v>
      </c>
      <c r="C27" s="48"/>
      <c r="D27" s="36" t="s">
        <v>35</v>
      </c>
      <c r="E27" s="37" t="s">
        <v>36</v>
      </c>
      <c r="F27" s="16" t="s">
        <v>36</v>
      </c>
      <c r="G27" s="52"/>
    </row>
    <row r="28" spans="2:7">
      <c r="B28" s="47" t="s">
        <v>45</v>
      </c>
      <c r="C28" s="48"/>
      <c r="D28" s="36" t="s">
        <v>35</v>
      </c>
      <c r="E28" s="37" t="s">
        <v>36</v>
      </c>
      <c r="F28" s="16" t="s">
        <v>36</v>
      </c>
      <c r="G28" s="52"/>
    </row>
    <row r="29" spans="2:7">
      <c r="B29" s="47" t="s">
        <v>46</v>
      </c>
      <c r="C29" s="48"/>
      <c r="D29" s="36" t="s">
        <v>35</v>
      </c>
      <c r="E29" s="37" t="s">
        <v>36</v>
      </c>
      <c r="F29" s="16" t="s">
        <v>36</v>
      </c>
      <c r="G29" s="52"/>
    </row>
    <row r="30" spans="2:7">
      <c r="B30" s="47" t="s">
        <v>47</v>
      </c>
      <c r="C30" s="48"/>
      <c r="D30" s="36" t="s">
        <v>48</v>
      </c>
      <c r="E30" s="37" t="s">
        <v>36</v>
      </c>
      <c r="F30" s="16" t="s">
        <v>36</v>
      </c>
      <c r="G30" s="52"/>
    </row>
    <row r="31" spans="2:7">
      <c r="B31" s="47" t="s">
        <v>49</v>
      </c>
      <c r="C31" s="48"/>
      <c r="D31" s="37" t="s">
        <v>35</v>
      </c>
      <c r="E31" s="37" t="s">
        <v>50</v>
      </c>
      <c r="F31" s="16" t="s">
        <v>36</v>
      </c>
      <c r="G31" s="52"/>
    </row>
    <row r="32" spans="2:7">
      <c r="B32" s="47" t="s">
        <v>51</v>
      </c>
      <c r="C32" s="48"/>
      <c r="D32" s="37">
        <v>1</v>
      </c>
      <c r="E32" s="37" t="s">
        <v>36</v>
      </c>
      <c r="F32" s="16" t="s">
        <v>36</v>
      </c>
      <c r="G32" s="52"/>
    </row>
    <row r="33" spans="2:9" ht="15.75" thickBot="1">
      <c r="B33" s="49" t="s">
        <v>52</v>
      </c>
      <c r="C33" s="50"/>
      <c r="D33" s="43" t="s">
        <v>53</v>
      </c>
      <c r="E33" s="13"/>
      <c r="F33" s="17"/>
      <c r="G33" s="53"/>
    </row>
    <row r="34" spans="2:9" ht="15.75" thickBot="1">
      <c r="C34" s="12"/>
      <c r="D34" s="12"/>
      <c r="E34" s="11"/>
      <c r="F34" s="4"/>
      <c r="G34" s="8"/>
    </row>
    <row r="35" spans="2:9" ht="30" customHeight="1" thickBot="1">
      <c r="B35" s="67" t="s">
        <v>54</v>
      </c>
      <c r="C35" s="66"/>
      <c r="D35" s="66"/>
      <c r="E35" s="66"/>
      <c r="F35" s="66"/>
      <c r="G35" s="63" t="s">
        <v>55</v>
      </c>
    </row>
    <row r="36" spans="2:9" ht="15.75" thickBot="1">
      <c r="B36" s="62" t="s">
        <v>5</v>
      </c>
      <c r="C36" s="59"/>
      <c r="D36" s="59" t="s">
        <v>6</v>
      </c>
      <c r="E36" s="59"/>
      <c r="F36" s="60"/>
      <c r="G36" s="64"/>
    </row>
    <row r="37" spans="2:9">
      <c r="B37" s="54" t="s">
        <v>7</v>
      </c>
      <c r="C37" s="55"/>
      <c r="D37" s="55" t="s">
        <v>56</v>
      </c>
      <c r="E37" s="55"/>
      <c r="F37" s="58"/>
      <c r="G37" s="51">
        <v>1</v>
      </c>
    </row>
    <row r="38" spans="2:9">
      <c r="B38" s="54" t="s">
        <v>9</v>
      </c>
      <c r="C38" s="55"/>
      <c r="D38" s="55" t="s">
        <v>10</v>
      </c>
      <c r="E38" s="55"/>
      <c r="F38" s="58"/>
      <c r="G38" s="52"/>
    </row>
    <row r="39" spans="2:9">
      <c r="B39" s="61" t="s">
        <v>11</v>
      </c>
      <c r="C39" s="14" t="s">
        <v>12</v>
      </c>
      <c r="D39" s="55" t="s">
        <v>13</v>
      </c>
      <c r="E39" s="55"/>
      <c r="F39" s="58"/>
      <c r="G39" s="52"/>
    </row>
    <row r="40" spans="2:9">
      <c r="B40" s="61"/>
      <c r="C40" s="14" t="s">
        <v>14</v>
      </c>
      <c r="D40" s="55" t="s">
        <v>15</v>
      </c>
      <c r="E40" s="55"/>
      <c r="F40" s="58"/>
      <c r="G40" s="52"/>
    </row>
    <row r="41" spans="2:9">
      <c r="B41" s="61"/>
      <c r="C41" s="14" t="s">
        <v>16</v>
      </c>
      <c r="D41" s="55" t="s">
        <v>57</v>
      </c>
      <c r="E41" s="55"/>
      <c r="F41" s="58"/>
      <c r="G41" s="52"/>
      <c r="H41" s="34"/>
    </row>
    <row r="42" spans="2:9">
      <c r="B42" s="61"/>
      <c r="C42" s="14" t="s">
        <v>18</v>
      </c>
      <c r="D42" s="56">
        <f>IF(D41="9x5","66 OR 46 - TYPE IN THE RIGHT ONE",IF(D41="16x16",20,IF(D41="24x16",20,(IF(D41="9x15",34,"SELECT MODULE SIZE")))))</f>
        <v>20</v>
      </c>
      <c r="E42" s="56"/>
      <c r="F42" s="57"/>
      <c r="G42" s="52"/>
      <c r="I42" s="4"/>
    </row>
    <row r="43" spans="2:9">
      <c r="B43" s="54" t="s">
        <v>19</v>
      </c>
      <c r="C43" s="55"/>
      <c r="D43" s="56">
        <v>96</v>
      </c>
      <c r="E43" s="56"/>
      <c r="F43" s="57"/>
      <c r="G43" s="52"/>
    </row>
    <row r="44" spans="2:9">
      <c r="B44" s="54" t="s">
        <v>20</v>
      </c>
      <c r="C44" s="55"/>
      <c r="D44" s="56">
        <v>352</v>
      </c>
      <c r="E44" s="56"/>
      <c r="F44" s="57"/>
      <c r="G44" s="52"/>
    </row>
    <row r="45" spans="2:9">
      <c r="B45" s="54" t="s">
        <v>21</v>
      </c>
      <c r="C45" s="55"/>
      <c r="D45" s="55" t="s">
        <v>22</v>
      </c>
      <c r="E45" s="55"/>
      <c r="F45" s="58"/>
      <c r="G45" s="52"/>
    </row>
    <row r="46" spans="2:9">
      <c r="B46" s="54" t="s">
        <v>23</v>
      </c>
      <c r="C46" s="55"/>
      <c r="D46" s="56">
        <v>1</v>
      </c>
      <c r="E46" s="56"/>
      <c r="F46" s="57"/>
      <c r="G46" s="52"/>
    </row>
    <row r="47" spans="2:9" ht="15.75" thickBot="1">
      <c r="B47" s="68" t="s">
        <v>24</v>
      </c>
      <c r="C47" s="69"/>
      <c r="D47" s="72" t="s">
        <v>25</v>
      </c>
      <c r="E47" s="72"/>
      <c r="F47" s="79"/>
      <c r="G47" s="53"/>
    </row>
    <row r="48" spans="2:9" ht="15.75" thickBot="1"/>
    <row r="49" spans="2:7" ht="15.75" thickBot="1">
      <c r="B49" s="65" t="s">
        <v>26</v>
      </c>
      <c r="C49" s="66"/>
      <c r="D49" s="66"/>
      <c r="E49" s="66"/>
      <c r="F49" s="66"/>
      <c r="G49" s="51">
        <v>1</v>
      </c>
    </row>
    <row r="50" spans="2:7">
      <c r="B50" s="70" t="s">
        <v>5</v>
      </c>
      <c r="C50" s="71"/>
      <c r="D50" s="23" t="s">
        <v>6</v>
      </c>
      <c r="E50" s="23" t="s">
        <v>27</v>
      </c>
      <c r="F50" s="24" t="s">
        <v>28</v>
      </c>
      <c r="G50" s="52"/>
    </row>
    <row r="51" spans="2:7">
      <c r="B51" s="47" t="s">
        <v>29</v>
      </c>
      <c r="C51" s="48"/>
      <c r="D51" s="14" t="s">
        <v>58</v>
      </c>
      <c r="E51" s="14" t="s">
        <v>31</v>
      </c>
      <c r="F51" s="15" t="s">
        <v>32</v>
      </c>
      <c r="G51" s="52"/>
    </row>
    <row r="52" spans="2:7">
      <c r="B52" s="47" t="s">
        <v>29</v>
      </c>
      <c r="C52" s="48"/>
      <c r="D52" s="14" t="s">
        <v>10</v>
      </c>
      <c r="E52" s="14" t="s">
        <v>31</v>
      </c>
      <c r="F52" s="15" t="s">
        <v>32</v>
      </c>
      <c r="G52" s="52"/>
    </row>
    <row r="53" spans="2:7">
      <c r="B53" s="47" t="s">
        <v>29</v>
      </c>
      <c r="C53" s="48"/>
      <c r="D53" s="14" t="s">
        <v>59</v>
      </c>
      <c r="E53" s="14" t="s">
        <v>31</v>
      </c>
      <c r="F53" s="15" t="s">
        <v>32</v>
      </c>
      <c r="G53" s="52"/>
    </row>
    <row r="54" spans="2:7">
      <c r="B54" s="47" t="s">
        <v>29</v>
      </c>
      <c r="C54" s="48"/>
      <c r="D54" s="14" t="s">
        <v>30</v>
      </c>
      <c r="E54" s="14" t="s">
        <v>31</v>
      </c>
      <c r="F54" s="15" t="s">
        <v>32</v>
      </c>
      <c r="G54" s="52"/>
    </row>
    <row r="55" spans="2:7">
      <c r="B55" s="47" t="s">
        <v>33</v>
      </c>
      <c r="C55" s="48"/>
      <c r="D55" s="14" t="s">
        <v>60</v>
      </c>
      <c r="E55" s="14" t="s">
        <v>31</v>
      </c>
      <c r="F55" s="15" t="s">
        <v>32</v>
      </c>
      <c r="G55" s="52"/>
    </row>
    <row r="56" spans="2:7">
      <c r="B56" s="47" t="s">
        <v>33</v>
      </c>
      <c r="C56" s="48"/>
      <c r="D56" s="14" t="s">
        <v>61</v>
      </c>
      <c r="E56" s="14" t="s">
        <v>31</v>
      </c>
      <c r="F56" s="15" t="s">
        <v>32</v>
      </c>
      <c r="G56" s="52"/>
    </row>
    <row r="57" spans="2:7">
      <c r="B57" s="47" t="s">
        <v>33</v>
      </c>
      <c r="C57" s="48"/>
      <c r="D57" s="14" t="s">
        <v>11</v>
      </c>
      <c r="E57" s="14" t="s">
        <v>31</v>
      </c>
      <c r="F57" s="15" t="s">
        <v>32</v>
      </c>
      <c r="G57" s="52"/>
    </row>
    <row r="58" spans="2:7">
      <c r="B58" s="47" t="s">
        <v>34</v>
      </c>
      <c r="C58" s="48"/>
      <c r="D58" s="14" t="s">
        <v>61</v>
      </c>
      <c r="E58" s="14" t="s">
        <v>31</v>
      </c>
      <c r="F58" s="15" t="s">
        <v>32</v>
      </c>
      <c r="G58" s="52"/>
    </row>
    <row r="59" spans="2:7">
      <c r="B59" s="47" t="s">
        <v>37</v>
      </c>
      <c r="C59" s="48"/>
      <c r="D59" s="37">
        <v>4</v>
      </c>
      <c r="E59" s="37" t="s">
        <v>36</v>
      </c>
      <c r="F59" s="16" t="s">
        <v>62</v>
      </c>
      <c r="G59" s="52"/>
    </row>
    <row r="60" spans="2:7">
      <c r="B60" s="47" t="s">
        <v>38</v>
      </c>
      <c r="C60" s="48"/>
      <c r="D60" s="37" t="s">
        <v>35</v>
      </c>
      <c r="E60" s="37"/>
      <c r="F60" s="15"/>
      <c r="G60" s="52"/>
    </row>
    <row r="61" spans="2:7">
      <c r="B61" s="47" t="s">
        <v>39</v>
      </c>
      <c r="C61" s="48"/>
      <c r="D61" s="37" t="s">
        <v>35</v>
      </c>
      <c r="E61" s="37"/>
      <c r="F61" s="15"/>
      <c r="G61" s="52"/>
    </row>
    <row r="62" spans="2:7">
      <c r="B62" s="47" t="s">
        <v>40</v>
      </c>
      <c r="C62" s="48"/>
      <c r="D62" s="37">
        <v>1</v>
      </c>
      <c r="E62" s="37" t="s">
        <v>36</v>
      </c>
      <c r="F62" s="16" t="s">
        <v>41</v>
      </c>
      <c r="G62" s="52"/>
    </row>
    <row r="63" spans="2:7">
      <c r="B63" s="47" t="s">
        <v>42</v>
      </c>
      <c r="C63" s="48"/>
      <c r="D63" s="36" t="s">
        <v>35</v>
      </c>
      <c r="E63" s="37" t="s">
        <v>36</v>
      </c>
      <c r="F63" s="35" t="s">
        <v>36</v>
      </c>
      <c r="G63" s="52"/>
    </row>
    <row r="64" spans="2:7">
      <c r="B64" s="47" t="s">
        <v>43</v>
      </c>
      <c r="C64" s="48"/>
      <c r="D64" s="37">
        <v>8</v>
      </c>
      <c r="E64" s="37" t="s">
        <v>36</v>
      </c>
      <c r="F64" s="16" t="s">
        <v>36</v>
      </c>
      <c r="G64" s="52"/>
    </row>
    <row r="65" spans="2:7">
      <c r="B65" s="47" t="s">
        <v>44</v>
      </c>
      <c r="C65" s="48"/>
      <c r="D65" s="36" t="s">
        <v>35</v>
      </c>
      <c r="E65" s="37" t="s">
        <v>36</v>
      </c>
      <c r="F65" s="16" t="s">
        <v>36</v>
      </c>
      <c r="G65" s="52"/>
    </row>
    <row r="66" spans="2:7">
      <c r="B66" s="47" t="s">
        <v>45</v>
      </c>
      <c r="C66" s="48"/>
      <c r="D66" s="36" t="s">
        <v>35</v>
      </c>
      <c r="E66" s="37" t="s">
        <v>36</v>
      </c>
      <c r="F66" s="16" t="s">
        <v>36</v>
      </c>
      <c r="G66" s="52"/>
    </row>
    <row r="67" spans="2:7">
      <c r="B67" s="47" t="s">
        <v>46</v>
      </c>
      <c r="C67" s="48"/>
      <c r="D67" s="36" t="s">
        <v>35</v>
      </c>
      <c r="E67" s="37" t="s">
        <v>36</v>
      </c>
      <c r="F67" s="16" t="s">
        <v>36</v>
      </c>
      <c r="G67" s="52"/>
    </row>
    <row r="68" spans="2:7">
      <c r="B68" s="47" t="s">
        <v>47</v>
      </c>
      <c r="C68" s="48"/>
      <c r="D68" s="36" t="s">
        <v>48</v>
      </c>
      <c r="E68" s="37" t="s">
        <v>36</v>
      </c>
      <c r="F68" s="16" t="s">
        <v>36</v>
      </c>
      <c r="G68" s="52"/>
    </row>
    <row r="69" spans="2:7">
      <c r="B69" s="47" t="s">
        <v>49</v>
      </c>
      <c r="C69" s="48"/>
      <c r="D69" s="37" t="s">
        <v>35</v>
      </c>
      <c r="E69" s="37" t="s">
        <v>50</v>
      </c>
      <c r="F69" s="16" t="s">
        <v>36</v>
      </c>
      <c r="G69" s="52"/>
    </row>
    <row r="70" spans="2:7">
      <c r="B70" s="47" t="s">
        <v>51</v>
      </c>
      <c r="C70" s="48"/>
      <c r="D70" s="37">
        <v>1</v>
      </c>
      <c r="E70" s="37" t="s">
        <v>36</v>
      </c>
      <c r="F70" s="16" t="s">
        <v>36</v>
      </c>
      <c r="G70" s="52"/>
    </row>
    <row r="71" spans="2:7" ht="15.75" thickBot="1">
      <c r="B71" s="47" t="s">
        <v>52</v>
      </c>
      <c r="C71" s="48"/>
      <c r="D71" s="13" t="s">
        <v>53</v>
      </c>
      <c r="E71" s="13"/>
      <c r="F71" s="17"/>
      <c r="G71" s="53"/>
    </row>
    <row r="72" spans="2:7" ht="15.75" thickBot="1">
      <c r="B72" s="30"/>
      <c r="C72" s="31"/>
      <c r="D72" s="31"/>
      <c r="E72" s="31"/>
      <c r="F72" s="32"/>
      <c r="G72" s="33"/>
    </row>
    <row r="73" spans="2:7" ht="15.75" thickBot="1">
      <c r="B73" s="65" t="s">
        <v>63</v>
      </c>
      <c r="C73" s="66"/>
      <c r="D73" s="66"/>
      <c r="E73" s="66"/>
      <c r="F73" s="66"/>
      <c r="G73" s="63" t="s">
        <v>64</v>
      </c>
    </row>
    <row r="74" spans="2:7">
      <c r="B74" s="80" t="s">
        <v>65</v>
      </c>
      <c r="C74" s="81"/>
      <c r="D74" s="22">
        <f>IF(B74="DOOR SWITCH 2 (TC)",1,"N/A")</f>
        <v>1</v>
      </c>
      <c r="E74" s="22">
        <f>IF(B74="DOOR SWITCH 2 (TC)",1,"N/A")</f>
        <v>1</v>
      </c>
      <c r="F74" s="27" t="str">
        <f>IF(B74="DOOR SWITCH 2 (TC)","VIP 1","N/A")</f>
        <v>VIP 1</v>
      </c>
      <c r="G74" s="52"/>
    </row>
    <row r="75" spans="2:7" hidden="1">
      <c r="B75" s="82" t="s">
        <v>50</v>
      </c>
      <c r="C75" s="19" t="s">
        <v>50</v>
      </c>
      <c r="D75" s="20" t="s">
        <v>50</v>
      </c>
      <c r="E75" s="20" t="s">
        <v>50</v>
      </c>
      <c r="F75" s="28" t="s">
        <v>50</v>
      </c>
      <c r="G75" s="52"/>
    </row>
    <row r="76" spans="2:7" hidden="1">
      <c r="B76" s="82"/>
      <c r="C76" s="20" t="s">
        <v>50</v>
      </c>
      <c r="D76" s="21" t="s">
        <v>50</v>
      </c>
      <c r="E76" s="20" t="s">
        <v>50</v>
      </c>
      <c r="F76" s="28"/>
      <c r="G76" s="52"/>
    </row>
    <row r="77" spans="2:7" hidden="1">
      <c r="B77" s="83" t="s">
        <v>50</v>
      </c>
      <c r="C77" s="84"/>
      <c r="D77" s="18" t="s">
        <v>36</v>
      </c>
      <c r="E77" s="18" t="s">
        <v>36</v>
      </c>
      <c r="F77" s="29" t="str">
        <f>IF(B77="MINI DC I/O 1","ON DISPLAY INTERFACE","N/A")</f>
        <v>N/A</v>
      </c>
      <c r="G77" s="52"/>
    </row>
    <row r="78" spans="2:7" hidden="1">
      <c r="B78" s="83" t="s">
        <v>50</v>
      </c>
      <c r="C78" s="84"/>
      <c r="D78" s="37" t="s">
        <v>36</v>
      </c>
      <c r="E78" s="37" t="s">
        <v>36</v>
      </c>
      <c r="F78" s="16" t="str">
        <f>IF(B78="MINI DC I/O 2","ON DISPLAY INTERFACE","N/A")</f>
        <v>N/A</v>
      </c>
      <c r="G78" s="52"/>
    </row>
    <row r="79" spans="2:7" ht="15.75" thickBot="1">
      <c r="B79" s="45" t="s">
        <v>66</v>
      </c>
      <c r="C79" s="38" t="s">
        <v>67</v>
      </c>
      <c r="D79" s="38" t="str">
        <f>IF(B79="PS Redundancy Board","I/O Board Outputs - NO"," ")</f>
        <v>I/O Board Outputs - NO</v>
      </c>
      <c r="E79" s="38" t="str">
        <f>IF(B79="PS Redundancy Board","Sensor Address -1"," ")</f>
        <v>Sensor Address -1</v>
      </c>
      <c r="F79" s="42" t="s">
        <v>68</v>
      </c>
      <c r="G79" s="53"/>
    </row>
    <row r="80" spans="2:7" ht="15.75" thickBot="1">
      <c r="C80" s="12"/>
      <c r="D80" s="12"/>
      <c r="E80" s="11"/>
      <c r="F80" s="4"/>
      <c r="G80" s="8"/>
    </row>
    <row r="81" spans="2:7" ht="15.75" thickBot="1">
      <c r="B81" s="65" t="s">
        <v>69</v>
      </c>
      <c r="C81" s="66"/>
      <c r="D81" s="66"/>
      <c r="E81" s="66"/>
      <c r="F81" s="66"/>
      <c r="G81" s="63" t="s">
        <v>70</v>
      </c>
    </row>
    <row r="82" spans="2:7">
      <c r="B82" s="74" t="s">
        <v>71</v>
      </c>
      <c r="C82" s="75"/>
      <c r="D82" s="75"/>
      <c r="E82" s="39" t="s">
        <v>72</v>
      </c>
      <c r="F82" s="40" t="s">
        <v>73</v>
      </c>
      <c r="G82" s="52"/>
    </row>
    <row r="83" spans="2:7">
      <c r="B83" s="74" t="s">
        <v>74</v>
      </c>
      <c r="C83" s="75"/>
      <c r="D83" s="75"/>
      <c r="E83" s="41" t="s">
        <v>75</v>
      </c>
      <c r="F83" s="44" t="s">
        <v>73</v>
      </c>
      <c r="G83" s="52"/>
    </row>
    <row r="84" spans="2:7">
      <c r="B84" s="76" t="s">
        <v>76</v>
      </c>
      <c r="C84" s="77"/>
      <c r="D84" s="78"/>
      <c r="E84" s="41" t="s">
        <v>77</v>
      </c>
      <c r="F84" s="35" t="str">
        <f>IF(E84="N/A", " ", "DD")</f>
        <v xml:space="preserve"> </v>
      </c>
      <c r="G84" s="52"/>
    </row>
    <row r="85" spans="2:7" ht="15.75" thickBot="1">
      <c r="B85" s="68" t="s">
        <v>78</v>
      </c>
      <c r="C85" s="69"/>
      <c r="D85" s="69"/>
      <c r="E85" s="38" t="s">
        <v>77</v>
      </c>
      <c r="F85" s="42"/>
      <c r="G85" s="53"/>
    </row>
    <row r="86" spans="2:7">
      <c r="C86" s="12"/>
      <c r="D86" s="12"/>
      <c r="E86" s="11"/>
      <c r="F86" s="4"/>
      <c r="G86" s="8"/>
    </row>
    <row r="87" spans="2:7" ht="15.75" thickBot="1"/>
    <row r="88" spans="2:7">
      <c r="B88" s="9" t="s">
        <v>79</v>
      </c>
      <c r="C88" s="10"/>
      <c r="D88" s="10"/>
      <c r="E88" s="10"/>
      <c r="F88" s="10"/>
      <c r="G88" s="1"/>
    </row>
    <row r="89" spans="2:7">
      <c r="B89" s="3"/>
      <c r="G89" s="2"/>
    </row>
    <row r="90" spans="2:7">
      <c r="B90" s="85" t="s">
        <v>80</v>
      </c>
      <c r="G90" s="2"/>
    </row>
    <row r="91" spans="2:7">
      <c r="B91" s="3" t="s">
        <v>81</v>
      </c>
      <c r="E91" t="s">
        <v>82</v>
      </c>
      <c r="G91" s="2"/>
    </row>
    <row r="92" spans="2:7">
      <c r="B92" s="3" t="s">
        <v>83</v>
      </c>
      <c r="E92" t="s">
        <v>84</v>
      </c>
      <c r="G92" s="2"/>
    </row>
    <row r="93" spans="2:7">
      <c r="B93" s="3" t="s">
        <v>85</v>
      </c>
      <c r="E93" t="s">
        <v>86</v>
      </c>
      <c r="G93" s="2"/>
    </row>
    <row r="94" spans="2:7">
      <c r="B94" s="3" t="s">
        <v>87</v>
      </c>
      <c r="E94" t="s">
        <v>88</v>
      </c>
      <c r="G94" s="2"/>
    </row>
    <row r="95" spans="2:7">
      <c r="B95" s="3" t="s">
        <v>89</v>
      </c>
      <c r="E95" t="s">
        <v>90</v>
      </c>
      <c r="G95" s="2"/>
    </row>
    <row r="96" spans="2:7">
      <c r="B96" s="3" t="s">
        <v>91</v>
      </c>
      <c r="E96" t="s">
        <v>92</v>
      </c>
      <c r="G96" s="2"/>
    </row>
    <row r="97" spans="2:7">
      <c r="B97" s="3"/>
      <c r="G97" s="2"/>
    </row>
    <row r="98" spans="2:7">
      <c r="B98" s="85" t="s">
        <v>93</v>
      </c>
      <c r="G98" s="2"/>
    </row>
    <row r="99" spans="2:7">
      <c r="B99" s="3" t="s">
        <v>94</v>
      </c>
      <c r="E99" t="s">
        <v>95</v>
      </c>
      <c r="G99" s="2"/>
    </row>
    <row r="100" spans="2:7">
      <c r="B100" s="3" t="s">
        <v>96</v>
      </c>
      <c r="E100" t="s">
        <v>97</v>
      </c>
      <c r="G100" s="2"/>
    </row>
    <row r="101" spans="2:7">
      <c r="B101" s="3" t="s">
        <v>98</v>
      </c>
      <c r="E101" t="s">
        <v>99</v>
      </c>
      <c r="G101" s="2"/>
    </row>
    <row r="102" spans="2:7">
      <c r="B102" s="3" t="s">
        <v>100</v>
      </c>
      <c r="E102" t="s">
        <v>101</v>
      </c>
      <c r="G102" s="2"/>
    </row>
    <row r="103" spans="2:7">
      <c r="B103" s="3" t="s">
        <v>102</v>
      </c>
      <c r="E103" t="s">
        <v>103</v>
      </c>
      <c r="G103" s="2"/>
    </row>
    <row r="104" spans="2:7">
      <c r="B104" s="3" t="s">
        <v>91</v>
      </c>
      <c r="E104" t="s">
        <v>92</v>
      </c>
      <c r="G104" s="2"/>
    </row>
    <row r="105" spans="2:7">
      <c r="B105" s="3"/>
      <c r="G105" s="2"/>
    </row>
    <row r="106" spans="2:7">
      <c r="B106" s="85" t="s">
        <v>104</v>
      </c>
      <c r="G106" s="2"/>
    </row>
    <row r="107" spans="2:7">
      <c r="B107" s="3" t="s">
        <v>105</v>
      </c>
      <c r="E107" t="s">
        <v>106</v>
      </c>
      <c r="G107" s="2"/>
    </row>
    <row r="108" spans="2:7">
      <c r="B108" s="3" t="s">
        <v>107</v>
      </c>
      <c r="E108" t="s">
        <v>108</v>
      </c>
      <c r="G108" s="2"/>
    </row>
    <row r="109" spans="2:7">
      <c r="B109" s="3" t="s">
        <v>109</v>
      </c>
      <c r="E109" t="s">
        <v>110</v>
      </c>
      <c r="G109" s="2"/>
    </row>
    <row r="110" spans="2:7">
      <c r="B110" s="3" t="s">
        <v>111</v>
      </c>
      <c r="E110" t="s">
        <v>112</v>
      </c>
      <c r="G110" s="2"/>
    </row>
    <row r="111" spans="2:7">
      <c r="B111" s="3" t="s">
        <v>113</v>
      </c>
      <c r="E111" t="s">
        <v>114</v>
      </c>
      <c r="G111" s="2"/>
    </row>
    <row r="112" spans="2:7">
      <c r="B112" s="3"/>
      <c r="G112" s="2"/>
    </row>
    <row r="113" spans="2:7">
      <c r="B113" s="85" t="s">
        <v>115</v>
      </c>
      <c r="G113" s="2"/>
    </row>
    <row r="114" spans="2:7">
      <c r="B114" s="3" t="s">
        <v>105</v>
      </c>
      <c r="E114" t="s">
        <v>106</v>
      </c>
      <c r="G114" s="2"/>
    </row>
    <row r="115" spans="2:7">
      <c r="B115" s="3" t="s">
        <v>116</v>
      </c>
      <c r="E115" t="s">
        <v>117</v>
      </c>
      <c r="G115" s="2"/>
    </row>
    <row r="116" spans="2:7">
      <c r="B116" s="3" t="s">
        <v>109</v>
      </c>
      <c r="E116" t="s">
        <v>110</v>
      </c>
      <c r="G116" s="2"/>
    </row>
    <row r="117" spans="2:7">
      <c r="B117" s="3" t="s">
        <v>118</v>
      </c>
      <c r="E117" t="s">
        <v>119</v>
      </c>
      <c r="G117" s="2"/>
    </row>
    <row r="118" spans="2:7">
      <c r="B118" s="3" t="s">
        <v>120</v>
      </c>
      <c r="E118" t="s">
        <v>121</v>
      </c>
      <c r="G118" s="2"/>
    </row>
    <row r="119" spans="2:7">
      <c r="B119" s="3"/>
      <c r="G119" s="2"/>
    </row>
    <row r="120" spans="2:7">
      <c r="B120" s="85" t="s">
        <v>122</v>
      </c>
      <c r="G120" s="2"/>
    </row>
    <row r="121" spans="2:7">
      <c r="B121" s="3" t="s">
        <v>123</v>
      </c>
      <c r="E121" t="s">
        <v>124</v>
      </c>
      <c r="G121" s="2"/>
    </row>
    <row r="122" spans="2:7">
      <c r="B122" s="3" t="s">
        <v>125</v>
      </c>
      <c r="E122" t="s">
        <v>126</v>
      </c>
      <c r="G122" s="2"/>
    </row>
    <row r="123" spans="2:7">
      <c r="B123" s="3" t="s">
        <v>127</v>
      </c>
      <c r="E123" t="s">
        <v>128</v>
      </c>
      <c r="G123" s="2"/>
    </row>
    <row r="124" spans="2:7">
      <c r="B124" s="3" t="s">
        <v>129</v>
      </c>
      <c r="E124" t="s">
        <v>130</v>
      </c>
      <c r="G124" s="2"/>
    </row>
    <row r="125" spans="2:7">
      <c r="B125" s="3" t="s">
        <v>131</v>
      </c>
      <c r="E125" t="s">
        <v>132</v>
      </c>
      <c r="G125" s="2"/>
    </row>
    <row r="126" spans="2:7">
      <c r="B126" s="3"/>
      <c r="G126" s="2"/>
    </row>
    <row r="127" spans="2:7">
      <c r="B127" s="85" t="s">
        <v>133</v>
      </c>
      <c r="G127" s="2"/>
    </row>
    <row r="128" spans="2:7">
      <c r="B128" s="3" t="s">
        <v>125</v>
      </c>
      <c r="E128" t="s">
        <v>126</v>
      </c>
      <c r="G128" s="2"/>
    </row>
    <row r="129" spans="2:7">
      <c r="B129" s="3" t="s">
        <v>127</v>
      </c>
      <c r="E129" t="s">
        <v>128</v>
      </c>
      <c r="G129" s="2"/>
    </row>
    <row r="130" spans="2:7">
      <c r="B130" s="3" t="s">
        <v>134</v>
      </c>
      <c r="E130" t="s">
        <v>135</v>
      </c>
      <c r="G130" s="2"/>
    </row>
    <row r="131" spans="2:7">
      <c r="B131" s="3" t="s">
        <v>136</v>
      </c>
      <c r="E131" t="s">
        <v>137</v>
      </c>
      <c r="G131" s="2"/>
    </row>
    <row r="132" spans="2:7">
      <c r="B132" s="3" t="s">
        <v>113</v>
      </c>
      <c r="E132" t="s">
        <v>114</v>
      </c>
      <c r="G132" s="2"/>
    </row>
    <row r="133" spans="2:7" ht="15.75" thickBot="1">
      <c r="B133" s="5"/>
      <c r="C133" s="6"/>
      <c r="D133" s="6"/>
      <c r="E133" s="6"/>
      <c r="F133" s="6"/>
      <c r="G133" s="7"/>
    </row>
    <row r="135" spans="2:7">
      <c r="B135" t="s">
        <v>138</v>
      </c>
    </row>
  </sheetData>
  <mergeCells count="104">
    <mergeCell ref="G81:G85"/>
    <mergeCell ref="B73:F73"/>
    <mergeCell ref="G73:G79"/>
    <mergeCell ref="B74:C74"/>
    <mergeCell ref="B75:B76"/>
    <mergeCell ref="B77:C77"/>
    <mergeCell ref="B78:C78"/>
    <mergeCell ref="B67:C67"/>
    <mergeCell ref="B68:C68"/>
    <mergeCell ref="B69:C69"/>
    <mergeCell ref="B70:C70"/>
    <mergeCell ref="B71:C71"/>
    <mergeCell ref="G49:G7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G35:G36"/>
    <mergeCell ref="B36:C36"/>
    <mergeCell ref="D36:F36"/>
    <mergeCell ref="B37:C37"/>
    <mergeCell ref="D37:F37"/>
    <mergeCell ref="G37:G47"/>
    <mergeCell ref="B38:C38"/>
    <mergeCell ref="D38:F38"/>
    <mergeCell ref="B39:B42"/>
    <mergeCell ref="D39:F39"/>
    <mergeCell ref="D40:F40"/>
    <mergeCell ref="D41:F41"/>
    <mergeCell ref="D42:F42"/>
    <mergeCell ref="B43:C43"/>
    <mergeCell ref="D43:F43"/>
    <mergeCell ref="B47:C47"/>
    <mergeCell ref="D47:F47"/>
    <mergeCell ref="B85:D85"/>
    <mergeCell ref="D14:F14"/>
    <mergeCell ref="B82:D82"/>
    <mergeCell ref="B81:F81"/>
    <mergeCell ref="B84:D84"/>
    <mergeCell ref="B19:C19"/>
    <mergeCell ref="B30:C30"/>
    <mergeCell ref="B21:C21"/>
    <mergeCell ref="B20:C20"/>
    <mergeCell ref="B32:C32"/>
    <mergeCell ref="B44:C44"/>
    <mergeCell ref="D44:F44"/>
    <mergeCell ref="B45:C45"/>
    <mergeCell ref="D45:F45"/>
    <mergeCell ref="B46:C46"/>
    <mergeCell ref="D46:F46"/>
    <mergeCell ref="B35:F35"/>
    <mergeCell ref="B62:C62"/>
    <mergeCell ref="B63:C63"/>
    <mergeCell ref="B64:C64"/>
    <mergeCell ref="B65:C65"/>
    <mergeCell ref="B66:C66"/>
    <mergeCell ref="B49:F49"/>
    <mergeCell ref="B83:D83"/>
    <mergeCell ref="B11:C11"/>
    <mergeCell ref="D9:F9"/>
    <mergeCell ref="B18:C18"/>
    <mergeCell ref="D4:F4"/>
    <mergeCell ref="D5:F5"/>
    <mergeCell ref="B14:C14"/>
    <mergeCell ref="B17:C17"/>
    <mergeCell ref="B12:C12"/>
    <mergeCell ref="B31:C31"/>
    <mergeCell ref="B28:C28"/>
    <mergeCell ref="B27:C27"/>
    <mergeCell ref="B25:C25"/>
    <mergeCell ref="B26:C26"/>
    <mergeCell ref="B24:C24"/>
    <mergeCell ref="C1:F1"/>
    <mergeCell ref="B23:C23"/>
    <mergeCell ref="B29:C29"/>
    <mergeCell ref="B33:C33"/>
    <mergeCell ref="G16:G33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D10:F10"/>
    <mergeCell ref="B22:C22"/>
    <mergeCell ref="B2:F2"/>
    <mergeCell ref="B10:C10"/>
  </mergeCells>
  <dataValidations count="37">
    <dataValidation type="list" allowBlank="1" showInputMessage="1" showErrorMessage="1" sqref="D4:F4 D37:F37" xr:uid="{00000000-0002-0000-0000-000000000000}">
      <formula1>"VF,VM,VX, DB-5000"</formula1>
    </dataValidation>
    <dataValidation type="list" allowBlank="1" showInputMessage="1" showErrorMessage="1" sqref="D5:F5 D38:F38" xr:uid="{00000000-0002-0000-0000-000001000000}">
      <formula1>"FRONT,WALK-IN,REAR"</formula1>
    </dataValidation>
    <dataValidation type="list" errorStyle="warning" allowBlank="1" showInputMessage="1" showErrorMessage="1" sqref="D6:F6 D39:F39" xr:uid="{00000000-0002-0000-0000-000002000000}">
      <formula1>"FULL COLOR, MONOCHROME, Red-Green"</formula1>
    </dataValidation>
    <dataValidation type="list" errorStyle="warning" allowBlank="1" showInputMessage="1" showErrorMessage="1" sqref="D8:F8 D41:F41" xr:uid="{00000000-0002-0000-0000-000003000000}">
      <formula1>"?,9X5,9X15,16X16,24X16, 18X18"</formula1>
    </dataValidation>
    <dataValidation type="list" errorStyle="warning" allowBlank="1" showInputMessage="1" showErrorMessage="1" sqref="I9 H8 I42 H41" xr:uid="{00000000-0002-0000-0000-000004000000}">
      <formula1>"20,34,46,66"</formula1>
    </dataValidation>
    <dataValidation type="list" allowBlank="1" showInputMessage="1" showErrorMessage="1" sqref="D12:F12 D45:F45" xr:uid="{00000000-0002-0000-0000-000005000000}">
      <formula1>"FULL MATRIX,LINE MATRIX"</formula1>
    </dataValidation>
    <dataValidation type="list" allowBlank="1" showInputMessage="1" showErrorMessage="1" sqref="D7:F7 D40:F40" xr:uid="{00000000-0002-0000-0000-000006000000}">
      <formula1>"GEN 4 (24 VOLT BUS), ANTAIOS (DVX)"</formula1>
    </dataValidation>
    <dataValidation type="list" allowBlank="1" showInputMessage="1" showErrorMessage="1" sqref="B74:C74" xr:uid="{00000000-0002-0000-0000-000008000000}">
      <formula1>"DOOR SWITCH 2 (TC),'"</formula1>
    </dataValidation>
    <dataValidation type="list" allowBlank="1" showInputMessage="1" showErrorMessage="1" sqref="D31 D69" xr:uid="{00000000-0002-0000-0000-000009000000}">
      <formula1>"?,YES,NO"</formula1>
    </dataValidation>
    <dataValidation type="list" allowBlank="1" showInputMessage="1" showErrorMessage="1" sqref="D24 D62" xr:uid="{00000000-0002-0000-0000-00000A000000}">
      <formula1>"0,1"</formula1>
    </dataValidation>
    <dataValidation type="list" allowBlank="1" showInputMessage="1" showErrorMessage="1" sqref="D30 D68" xr:uid="{00000000-0002-0000-0000-00000B000000}">
      <formula1>"YES,NO"</formula1>
    </dataValidation>
    <dataValidation type="list" errorStyle="warning" allowBlank="1" showInputMessage="1" showErrorMessage="1" sqref="D27:D29 D65:D67" xr:uid="{00000000-0002-0000-0000-00000C000000}">
      <formula1>"YES,NO"</formula1>
    </dataValidation>
    <dataValidation type="list" errorStyle="warning" allowBlank="1" showInputMessage="1" showErrorMessage="1" sqref="D47:F47 D14:F14" xr:uid="{00000000-0002-0000-0000-00000D000000}">
      <formula1>"ROWS,BAYS"</formula1>
    </dataValidation>
    <dataValidation type="list" allowBlank="1" showInputMessage="1" showErrorMessage="1" sqref="B75:B76" xr:uid="{D3110D93-9F5B-42FE-9B28-D3CD124134B4}">
      <formula1>"',UPS"</formula1>
    </dataValidation>
    <dataValidation type="list" allowBlank="1" showInputMessage="1" showErrorMessage="1" sqref="B77:C77" xr:uid="{00000000-0002-0000-0000-000012000000}">
      <formula1>"',MINI DC I/O 1"</formula1>
    </dataValidation>
    <dataValidation type="list" errorStyle="warning" allowBlank="1" showInputMessage="1" showErrorMessage="1" sqref="D21 D59" xr:uid="{00000000-0002-0000-0000-000017000000}">
      <formula1>"NO,?,1,2,3,4,5,6,7,8"</formula1>
    </dataValidation>
    <dataValidation type="list" errorStyle="warning" allowBlank="1" showInputMessage="1" showErrorMessage="1" sqref="D26 D64" xr:uid="{00000000-0002-0000-0000-000018000000}">
      <formula1>"1,2,3,4,5,6,7,8,9,10"</formula1>
    </dataValidation>
    <dataValidation type="list" errorStyle="warning" allowBlank="1" showInputMessage="1" showErrorMessage="1" sqref="D25 D63" xr:uid="{898E5058-73A8-4AE6-8AB7-5548C3882317}">
      <formula1>"NO,1,2,3,4,5,6,7,8,9,10"</formula1>
    </dataValidation>
    <dataValidation type="list" errorStyle="warning" allowBlank="1" showInputMessage="1" showErrorMessage="1" sqref="D32 D70" xr:uid="{00000000-0002-0000-0000-00001A000000}">
      <formula1>"1,2"</formula1>
    </dataValidation>
    <dataValidation type="list" errorStyle="warning" allowBlank="1" showInputMessage="1" showErrorMessage="1" sqref="D33 D71:D72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5 F63" xr:uid="{B178BB37-4C26-44B9-BD55-9C524386AABA}">
      <formula1>"'--,CAN - 30000,I/O"</formula1>
    </dataValidation>
    <dataValidation type="list" allowBlank="1" showInputMessage="1" sqref="D76" xr:uid="{F538E3B2-DB1C-4922-BC33-CDBE152A1F64}">
      <formula1>"',Percent - 50%, Watts - 1800, Watts - 1100, Watts - 650"</formula1>
    </dataValidation>
    <dataValidation type="list" allowBlank="1" showInputMessage="1" sqref="D75" xr:uid="{A9F67C5B-C82B-4B58-A302-F2B56EA8B13A}">
      <formula1>"', 'By Brightness %, By Power"</formula1>
    </dataValidation>
    <dataValidation type="list" errorStyle="warning" allowBlank="1" showInputMessage="1" showErrorMessage="1" sqref="C75" xr:uid="{0E51D29D-3196-44C1-A2A4-10C3D58773AE}">
      <formula1>"',ALPHA FXM SERIES,TRIPPLITE,Generic UPS"</formula1>
    </dataValidation>
    <dataValidation type="list" allowBlank="1" showInputMessage="1" sqref="C76" xr:uid="{DE59AC47-0DA0-49B4-8080-4FED488D1DD2}">
      <formula1>"',Control equipment,Entire display"</formula1>
    </dataValidation>
    <dataValidation type="list" allowBlank="1" showInputMessage="1" showErrorMessage="1" sqref="E75" xr:uid="{86CCF2F9-EF01-4F34-A2F0-ED10C0321B1B}">
      <formula1>"',1 Hour,2 Hour,3 Hour, 4 Hour,5 Hour"</formula1>
    </dataValidation>
    <dataValidation type="list" allowBlank="1" showInputMessage="1" showErrorMessage="1" sqref="E76" xr:uid="{59F768F4-5B32-49C8-B512-13B80A74480D}">
      <formula1>"', Serial,Ethernet"</formula1>
    </dataValidation>
    <dataValidation type="list" allowBlank="1" showInputMessage="1" showErrorMessage="1" sqref="F75" xr:uid="{0950F301-ABAE-4881-9CCA-4AAD8959A5D8}">
      <formula1>"', Auxiliary, Default IP, Specify IP"</formula1>
    </dataValidation>
    <dataValidation type="list" allowBlank="1" showInputMessage="1" showErrorMessage="1" sqref="F22:F23 F60:F61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2:D23 D60:D61" xr:uid="{369330D6-3538-4F2F-86BE-F756D66C4855}">
      <formula1>"YES, NO"</formula1>
    </dataValidation>
    <dataValidation type="list" allowBlank="1" showInputMessage="1" showErrorMessage="1" sqref="F24 F62" xr:uid="{A4631BC6-8D6C-4B26-99E2-43D648D54ED3}">
      <formula1>"', CONNECT TO MODULE - NO, CONNECT TO MODULE - YES"</formula1>
    </dataValidation>
    <dataValidation type="list" allowBlank="1" showInputMessage="1" showErrorMessage="1" sqref="F21 F59" xr:uid="{9CFA4A16-C143-43C4-9217-2E86C67894F7}">
      <formula1>"?, IN SIGN - YES, IN SIGN - NO"</formula1>
    </dataValidation>
    <dataValidation type="list" allowBlank="1" showInputMessage="1" showErrorMessage="1" sqref="E31 E69" xr:uid="{C7214D23-9C45-48C8-ABED-B4B837C63862}">
      <formula1>"',Alternate, Synchronize"</formula1>
    </dataValidation>
    <dataValidation type="list" allowBlank="1" showInputMessage="1" showErrorMessage="1" sqref="B78:C78" xr:uid="{A82D46CD-07CF-41DE-97EA-69AE72D873B2}">
      <formula1>"',MINI DC I/O 2"</formula1>
    </dataValidation>
    <dataValidation type="list" errorStyle="information" allowBlank="1" showInputMessage="1" showErrorMessage="1" sqref="D9:F9 D42:F42" xr:uid="{3E068674-ED38-4EA0-AD57-0683112DAFBF}">
      <formula1>"20,34,46,66"</formula1>
    </dataValidation>
    <dataValidation type="list" allowBlank="1" showInputMessage="1" showErrorMessage="1" sqref="B79" xr:uid="{B9F37A69-6440-43D1-8A7B-82E02B8A8862}">
      <formula1>"', ?, PS Redundancy Board"</formula1>
    </dataValidation>
    <dataValidation type="list" errorStyle="warning" allowBlank="1" showInputMessage="1" sqref="C79" xr:uid="{90419A20-F772-484F-8575-76164E823235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C30443</OrderProject_x0020_ID>
    <DocNumber xmlns="2cc016c5-161d-4d6b-a532-6cf687f4a3ab">DD5007849</DocNumber>
    <Rev xmlns="2cc016c5-161d-4d6b-a532-6cf687f4a3ab" xsi:nil="true"/>
    <_dlc_DocId xmlns="b479dd50-8d7e-4b78-9fb1-00cf65781f6b">75D2Y5VYC55K-1220653723-56287</_dlc_DocId>
    <_dlc_DocIdUrl xmlns="b479dd50-8d7e-4b78-9fb1-00cf65781f6b">
      <Url>https://daktronics.sharepoint.com/sites/docs-engineering/_layouts/15/DocIdRedir.aspx?ID=75D2Y5VYC55K-1220653723-56287</Url>
      <Description>75D2Y5VYC55K-1220653723-56287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380EF-B323-453A-BA91-45811D87EDE5}"/>
</file>

<file path=customXml/itemProps2.xml><?xml version="1.0" encoding="utf-8"?>
<ds:datastoreItem xmlns:ds="http://schemas.openxmlformats.org/officeDocument/2006/customXml" ds:itemID="{9884C0EC-E8EF-4028-A8EA-A7571E6D2746}"/>
</file>

<file path=customXml/itemProps3.xml><?xml version="1.0" encoding="utf-8"?>
<ds:datastoreItem xmlns:ds="http://schemas.openxmlformats.org/officeDocument/2006/customXml" ds:itemID="{AF2D2B86-031D-44C4-981B-6827B3B6B9CB}"/>
</file>

<file path=customXml/itemProps4.xml><?xml version="1.0" encoding="utf-8"?>
<ds:datastoreItem xmlns:ds="http://schemas.openxmlformats.org/officeDocument/2006/customXml" ds:itemID="{8DBDCCC3-3D20-4D71-B75C-FF4BEC8025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C30443 MTA Bridges and Tunnels, Site Config, VF-2420-96X352 G4  @1 and VX-2420-64X64 G4 @1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2022-01-27T19:10:53Z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500a97a4-f88d-4828-a35f-4e5e8a399e32</vt:lpwstr>
  </property>
</Properties>
</file>