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52" documentId="8_{76F79E04-497B-40EC-AD31-2469FF43E28F}" xr6:coauthVersionLast="47" xr6:coauthVersionMax="47" xr10:uidLastSave="{5E237785-9E55-47E8-AE35-92BE733E6915}"/>
  <bookViews>
    <workbookView xWindow="9870" yWindow="0" windowWidth="18930" windowHeight="15600" xr2:uid="{00000000-000D-0000-FFFF-FFFF00000000}"/>
  </bookViews>
  <sheets>
    <sheet name="Sheet1 REV 01" sheetId="1" r:id="rId1"/>
    <sheet name="Sheet1 REV 00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2" l="1"/>
  <c r="D41" i="2"/>
  <c r="E40" i="2"/>
  <c r="D40" i="2"/>
  <c r="E39" i="2"/>
  <c r="D39" i="2"/>
  <c r="F36" i="2"/>
  <c r="E36" i="2"/>
  <c r="D36" i="2"/>
  <c r="F126" i="2"/>
  <c r="F125" i="2"/>
  <c r="D90" i="2"/>
  <c r="D52" i="2"/>
  <c r="E41" i="1"/>
  <c r="D41" i="1"/>
  <c r="E40" i="1"/>
  <c r="D40" i="1"/>
  <c r="E39" i="1"/>
  <c r="D39" i="1"/>
  <c r="F36" i="1"/>
  <c r="E36" i="1"/>
  <c r="D36" i="1"/>
  <c r="D90" i="1" l="1"/>
  <c r="D52" i="1"/>
  <c r="F125" i="1"/>
  <c r="F1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79066B4-9344-444F-A50A-E4FC475277B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CD7EEF26-D993-462E-A82A-6062505CB2A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9C9C3669-33AF-4A56-8969-AD3D6F4D851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FDDBFD3E-829B-4928-948D-AC31867C518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7EACB1B1-544E-4B4F-86FB-FB5ECD5A97C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5FF9DAD2-8DCC-44C8-B383-168DACA7AB3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DF5DB874-E176-45C9-9954-7AB9B812662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329280AF-7591-42C4-BCB8-01B88DFF03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A520769A-3493-4F24-9A2E-19248339634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C44549A6-F140-40B2-8F0F-8F1731613A3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16881293-7238-4966-ADEE-880F44A25C84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7BD5997C-5414-45F8-BACE-18023DF0836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B2CA2848-4A50-48ED-82F7-24C8D05E4E7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453B1C4C-440A-4E17-9F61-1F863E7829C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B6156A26-2590-4478-B42C-7E2DBB1D7D4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7" authorId="0" shapeId="0" xr:uid="{9BDEAD3C-9F9F-47AA-9894-25F0BA1CD87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6" authorId="0" shapeId="0" xr:uid="{694BB053-7D26-4F7E-9BE3-A1707B16D99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7" authorId="1" shapeId="0" xr:uid="{A972F7FF-DA0C-4201-B015-FDA286BAD40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73" authorId="1" shapeId="0" xr:uid="{74CDD694-E9C0-486C-B7A0-DE0EE76376E2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79" authorId="1" shapeId="0" xr:uid="{A43E358C-CAA4-49FF-8E72-437EBDC317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85" authorId="0" shapeId="0" xr:uid="{1BD2156A-3893-4220-8A6E-8EF38EF65AF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94" authorId="0" shapeId="0" xr:uid="{E0AF8B26-66CE-457C-8A3A-53E2DC7239F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95" authorId="1" shapeId="0" xr:uid="{1C5FA353-F106-435B-8278-B7008F4A663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111" authorId="1" shapeId="0" xr:uid="{3A12B41B-1DEA-4004-B47E-3E7F8DC68778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117" authorId="1" shapeId="0" xr:uid="{7435E036-B655-48B2-80C9-996E75217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789AFE9F-B9AC-434C-9E28-24A3169F7D4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B12F612A-B33B-45EA-A92D-D405AAA4966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52AD1CD-B583-46D7-94D7-AA065C6C927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34FF73AF-4CEB-434E-B796-329F9B623A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DBDC552A-4914-4E14-868B-7E832EB559A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BD8963CC-E61A-4BE9-94E1-0AE84D6F725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25055388-C69A-42EC-ABED-AE29BA1AE2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89C3C225-554E-4106-82DC-1E9AF166F1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47B4C40F-6B0F-4E42-8371-001162B709D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334C1901-ECF6-4F83-8A85-8352FC43854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764D8C1F-3874-4666-BC3B-349F4AD7341D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3E142CED-F0DD-4941-A73F-FD5328404F7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D2384036-4A82-423A-8851-7F1B501EA95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B1EE6504-5745-475F-9D74-0B8AD77E060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F3D48847-AB57-4458-950C-A30839B34E4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7" authorId="0" shapeId="0" xr:uid="{0EBAF0C7-2F0F-4740-91C7-61FC00E1DF0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6" authorId="0" shapeId="0" xr:uid="{87FC7FC9-10FC-46CD-910D-01B657967B8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7" authorId="1" shapeId="0" xr:uid="{966D7C55-5CE8-463C-AC4D-61287BC1CAE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73" authorId="1" shapeId="0" xr:uid="{4F24D067-B5DA-4385-9BAC-C201515F74D7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79" authorId="1" shapeId="0" xr:uid="{84A6CDD9-D5E1-4711-9C2C-91F2FCA0C8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85" authorId="0" shapeId="0" xr:uid="{0F647139-72D7-4197-B127-E5A8D0547F7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94" authorId="0" shapeId="0" xr:uid="{653B52D4-2EBD-453B-996C-C74716DF565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95" authorId="1" shapeId="0" xr:uid="{65EB66E7-F8F4-4125-9108-50F63C25A3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111" authorId="1" shapeId="0" xr:uid="{F1244507-1339-49A7-A1D5-64D5F930389F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117" authorId="1" shapeId="0" xr:uid="{67ACCBCF-62B7-4EFF-A7D7-959C99A653E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<sst xmlns="http://schemas.openxmlformats.org/spreadsheetml/2006/main" count="809" uniqueCount="150">
  <si>
    <t>DD5197470</t>
  </si>
  <si>
    <t>C31099 Wash State DOT, Site Config, VF-2420-64X192 @1, VF-2420-64X96 @1, VM-1028-24X144 @2</t>
  </si>
  <si>
    <t>Rev 00</t>
  </si>
  <si>
    <t>VFC 1
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</si>
  <si>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</si>
  <si>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</si>
  <si>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</si>
  <si>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</si>
  <si>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</si>
  <si>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</si>
  <si>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</si>
  <si>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</si>
  <si>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</si>
  <si>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</si>
  <si>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</si>
  <si>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</si>
  <si>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</si>
  <si>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</si>
  <si>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</si>
  <si>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</si>
  <si>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</si>
  <si>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</si>
  <si>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</si>
  <si>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</si>
  <si>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</si>
  <si>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</si>
  <si>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</si>
  <si>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</si>
  <si>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</si>
  <si>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</si>
  <si>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</si>
  <si>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</si>
  <si>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</si>
  <si>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</si>
  <si>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</si>
  <si>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</si>
  <si>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</si>
  <si>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</si>
  <si>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</si>
  <si>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</si>
  <si>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</si>
  <si>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</si>
  <si>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</si>
  <si>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</si>
  <si>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</si>
  <si>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</si>
  <si>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</si>
  <si>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</si>
  <si>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</si>
  <si>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</si>
  <si>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</si>
  <si>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</si>
  <si>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</si>
  <si>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VFC 1
1</t>
  </si>
  <si>
    <t>DOOR SWITCH 2 (TC)</t>
  </si>
  <si>
    <t/>
  </si>
  <si>
    <t>PS Redundancy Board</t>
  </si>
  <si>
    <t>Module Output - 6</t>
  </si>
  <si>
    <t>ON VIDEO PROCESSOR</t>
  </si>
  <si>
    <t>SYSTEM CONFIGURATION
VF-2420-64X192-20-RGB @1</t>
  </si>
  <si>
    <t>VFC 2
SIGN/S</t>
  </si>
  <si>
    <t>VF</t>
  </si>
  <si>
    <t>VFC 2
1</t>
  </si>
  <si>
    <t>16X16</t>
  </si>
  <si>
    <t>AMBIENT</t>
  </si>
  <si>
    <t>REAR</t>
  </si>
  <si>
    <t>EXTERNAL</t>
  </si>
  <si>
    <t>INTERNAL</t>
  </si>
  <si>
    <t>IN SIGN - YES</t>
  </si>
  <si>
    <t>Gen IV (Default)</t>
  </si>
  <si>
    <t>SYSTEM CONFIGURATION
VF-2420-64X96-20-RGB @1</t>
  </si>
  <si>
    <t>VFC 3
SIGN/S</t>
  </si>
  <si>
    <t>VFC 3
1</t>
  </si>
  <si>
    <t>CUSTOM OPTIONS</t>
  </si>
  <si>
    <t>VFC 1
1, 2
VFC 2
1
VFC 3
1</t>
  </si>
  <si>
    <t>VFC 1 - SYSTEM BACKUP FILES</t>
  </si>
  <si>
    <t>GUIDE - DD4832617</t>
  </si>
  <si>
    <t>VFC 2 - SYSTEM BACKUP FILES</t>
  </si>
  <si>
    <t>DD5197575</t>
  </si>
  <si>
    <t>VFC 3 - SYSTEM BACKUP FILES</t>
  </si>
  <si>
    <t>DD5197590</t>
  </si>
  <si>
    <t>VFC 1 - VM TRANSLATION TABLE</t>
  </si>
  <si>
    <t>DD5198005</t>
  </si>
  <si>
    <t>CONTROLLER CONFIGURATION PACKAGE</t>
  </si>
  <si>
    <t>N/A</t>
  </si>
  <si>
    <t>Reference Drawings</t>
  </si>
  <si>
    <t>VF-2420-64x192-20-RGB Drawings:</t>
  </si>
  <si>
    <t>Shop Drawing, VF-24**-64x192-20-*</t>
  </si>
  <si>
    <t>DWG-3584028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</si>
  <si>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</si>
  <si>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</si>
  <si>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</si>
  <si>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</si>
  <si>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</si>
  <si>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</si>
  <si>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VF-2420-64x192-20-RGB, Defog Heater</t>
  </si>
  <si>
    <t>DWG-5194054</t>
  </si>
  <si>
    <t>Site Riser, 2 DC VM-Multi, 2 VF-1:1, 3 VFC</t>
  </si>
  <si>
    <t>DWG-5199819</t>
  </si>
  <si>
    <t>VF-2420-64x96-20-RGB Drawings:</t>
  </si>
  <si>
    <t>Shop Drawing, VF-24**-64x96-20-*</t>
  </si>
  <si>
    <t>DWG-3584025</t>
  </si>
  <si>
    <t>Rear Electrical, VF-2420-64x96-20-RGB, Defog Heater</t>
  </si>
  <si>
    <t>DWG-5194092</t>
  </si>
  <si>
    <t>Traffic Cabinet Drawings:</t>
  </si>
  <si>
    <t>Schematic, 334 Traffic Cabinet, Door Switch and Light, 2 Door</t>
  </si>
  <si>
    <t>DWG-3160822</t>
  </si>
  <si>
    <t>Schematic, Signal, TC, VFC, Door Open Detection, 2 Door, 1 PSRB</t>
  </si>
  <si>
    <t>DWG-4820543</t>
  </si>
  <si>
    <t>Shop Drawing, Traffic Cabinet, 334, Aluminum, Ground Mount, VM/VX</t>
  </si>
  <si>
    <t>DWG-5079388</t>
  </si>
  <si>
    <t>Schematic, Traffic Cabinet, DC Power, 7 Power Supplies, 1 PSRB</t>
  </si>
  <si>
    <t>DWG-5188124</t>
  </si>
  <si>
    <t>Final Assembly, TC, 334, Ground Mount, Aluminum, 7PS-12TB, FPP, HTR, 3VFC</t>
  </si>
  <si>
    <t>DWG-5195188</t>
  </si>
  <si>
    <t>DWG-5195189</t>
  </si>
  <si>
    <t>DWG-5195190</t>
  </si>
  <si>
    <t>Schematic, Traffic Cabinet, 120 VAC, 1-2 PSG, 1-2 Signs</t>
  </si>
  <si>
    <t>DWG-5198987</t>
  </si>
  <si>
    <t>Schematic, Traffic Cabinet, 120 VAC, 1 PSG, 2-4 Signs</t>
  </si>
  <si>
    <t>DWG-5199025</t>
  </si>
  <si>
    <t>VM-1028 Drawing:</t>
  </si>
  <si>
    <t>Schematic, VM-1020, DC, 20mm, 24H 144-208, 16H 144-224W</t>
  </si>
  <si>
    <t>DWG-3901137</t>
  </si>
  <si>
    <t>Site Riser, VM/VX, Power and Control in Traffic Cabinet, Multi Sign</t>
  </si>
  <si>
    <t>DWG-4283394</t>
  </si>
  <si>
    <t>Shop Drawing, VM-1020-24x144-20-RGB</t>
  </si>
  <si>
    <t>DWG-4614395</t>
  </si>
  <si>
    <t>Schematic, VM-1020, Fan Detail</t>
  </si>
  <si>
    <t>DWG-4636940</t>
  </si>
  <si>
    <t>Schematic, Signal, VM-1020, 3 Surge</t>
  </si>
  <si>
    <t>DWG-4647300</t>
  </si>
  <si>
    <t>Final Assembly, VM-1020-**x**-**</t>
  </si>
  <si>
    <t>DWG-4634211</t>
  </si>
  <si>
    <t>Shop Drawing, TC, 334, Aluminum, Ground Mount, VM Power and Control</t>
  </si>
  <si>
    <t>DWG-5075440</t>
  </si>
  <si>
    <t>Schematic, Traffic Cabinet, 120 VAC, 1-3 PSG</t>
  </si>
  <si>
    <t>DWG-5185177</t>
  </si>
  <si>
    <t>Schematic, Traffic Cabinet, DC Power, 7 PS, 1 PSRB</t>
  </si>
  <si>
    <t>Final Assembly, TC, 334, Ground Mount, Aluminum, 7 PS-12 TB, FPP, Heater</t>
  </si>
  <si>
    <t>DWG-5194971</t>
  </si>
  <si>
    <t>Site Notes</t>
  </si>
  <si>
    <t>SYSTEM CONFIGURATION
VM-1028-24X144-20-RGB @2 (STACKED AS 1 SIGN)</t>
  </si>
  <si>
    <t>CONFIGURE</t>
  </si>
  <si>
    <t>DD5516257</t>
  </si>
  <si>
    <t>Rev 01</t>
  </si>
  <si>
    <t>SYSTEM CONFIGURATION
VM-1028-24X144-20-RGB @2</t>
  </si>
  <si>
    <t>VFC 1
1, 2</t>
  </si>
  <si>
    <t>DD5197976</t>
  </si>
  <si>
    <t>ER-5516226 / DD5516226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</si>
</sst>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27" xfId="0" quotePrefix="1" applyFill="1" applyBorder="1"/>
    <xf numFmtId="0" fontId="0" fillId="0" borderId="31" xfId="0" applyBorder="1"/>
    <xf numFmtId="0" fontId="0" fillId="0" borderId="31" xfId="0" quotePrefix="1" applyBorder="1" applyAlignment="1">
      <alignment horizontal="left"/>
    </xf>
    <xf numFmtId="0" fontId="0" fillId="0" borderId="31" xfId="0" quotePrefix="1" applyBorder="1"/>
    <xf numFmtId="0" fontId="0" fillId="0" borderId="31" xfId="0" applyBorder="1" applyAlignment="1">
      <alignment horizontal="center" vertical="center"/>
    </xf>
    <xf numFmtId="0" fontId="0" fillId="0" borderId="4" xfId="0" quotePrefix="1" applyBorder="1"/>
    <xf numFmtId="0" fontId="0" fillId="0" borderId="37" xfId="0" quotePrefix="1" applyBorder="1"/>
    <xf numFmtId="0" fontId="0" fillId="0" borderId="17" xfId="0" quotePrefix="1" applyBorder="1"/>
    <xf numFmtId="0" fontId="0" fillId="0" borderId="28" xfId="0" quotePrefix="1" applyBorder="1"/>
    <xf numFmtId="0" fontId="0" fillId="0" borderId="16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/>
    <xf numFmtId="0" fontId="0" fillId="0" borderId="31" xfId="0" applyBorder="1" applyAlignment="1">
      <alignment horizontal="left"/>
    </xf>
    <xf numFmtId="0" fontId="0" fillId="0" borderId="9" xfId="0" quotePrefix="1" applyBorder="1"/>
    <xf numFmtId="0" fontId="0" fillId="0" borderId="11" xfId="0" quotePrefix="1" applyBorder="1"/>
    <xf numFmtId="0" fontId="3" fillId="0" borderId="4" xfId="0" applyFont="1" applyBorder="1"/>
    <xf numFmtId="0" fontId="0" fillId="0" borderId="20" xfId="0" applyBorder="1"/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0" xfId="0" applyBorder="1" applyAlignment="1">
      <alignment horizontal="left" vertical="center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3" fillId="0" borderId="30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9" xfId="0" quotePrefix="1" applyBorder="1" applyAlignment="1">
      <alignment horizontal="left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quotePrefix="1" applyBorder="1" applyAlignment="1">
      <alignment horizontal="left"/>
    </xf>
    <xf numFmtId="0" fontId="0" fillId="0" borderId="43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41" xfId="0" applyFont="1" applyBorder="1" applyAlignment="1">
      <alignment horizontal="center" wrapText="1"/>
    </xf>
    <xf numFmtId="0" fontId="0" fillId="0" borderId="4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76"/>
  <sheetViews>
    <sheetView tabSelected="1" topLeftCell="B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7.7109375" customWidth="1"/>
    <col min="5" max="5" width="22.7109375" customWidth="1"/>
    <col min="6" max="6" width="29" customWidth="1"/>
    <col min="7" max="7" width="14.28515625" customWidth="1"/>
  </cols>
  <sheetData>
    <row r="1" spans="2:7" ht="15.75" thickBot="1" x14ac:dyDescent="0.3">
      <c r="B1" s="23" t="s">
        <v>0</v>
      </c>
      <c r="C1" s="75" t="s">
        <v>1</v>
      </c>
      <c r="D1" s="75"/>
      <c r="E1" s="75"/>
      <c r="F1" s="75"/>
      <c r="G1" s="24" t="s">
        <v>145</v>
      </c>
    </row>
    <row r="2" spans="2:7" ht="30" customHeight="1" thickBot="1" x14ac:dyDescent="0.3">
      <c r="B2" s="95" t="s">
        <v>142</v>
      </c>
      <c r="C2" s="83"/>
      <c r="D2" s="83"/>
      <c r="E2" s="83"/>
      <c r="F2" s="84"/>
      <c r="G2" s="93" t="s">
        <v>3</v>
      </c>
    </row>
    <row r="3" spans="2:7" ht="15.75" thickBot="1" x14ac:dyDescent="0.3">
      <c r="B3" s="59" t="s">
        <v>4</v>
      </c>
      <c r="C3" s="60"/>
      <c r="D3" s="60" t="s">
        <v>5</v>
      </c>
      <c r="E3" s="60"/>
      <c r="F3" s="76"/>
      <c r="G3" s="94"/>
    </row>
    <row r="4" spans="2:7" ht="15" customHeight="1" x14ac:dyDescent="0.25">
      <c r="B4" s="62" t="s">
        <v>6</v>
      </c>
      <c r="C4" s="63"/>
      <c r="D4" s="63" t="s">
        <v>7</v>
      </c>
      <c r="E4" s="63"/>
      <c r="F4" s="77"/>
      <c r="G4" s="88" t="s">
        <v>53</v>
      </c>
    </row>
    <row r="5" spans="2:7" x14ac:dyDescent="0.25">
      <c r="B5" s="62" t="s">
        <v>8</v>
      </c>
      <c r="C5" s="63"/>
      <c r="D5" s="63" t="s">
        <v>9</v>
      </c>
      <c r="E5" s="63"/>
      <c r="F5" s="77"/>
      <c r="G5" s="54"/>
    </row>
    <row r="6" spans="2:7" x14ac:dyDescent="0.25">
      <c r="B6" s="65" t="s">
        <v>10</v>
      </c>
      <c r="C6" s="14" t="s">
        <v>11</v>
      </c>
      <c r="D6" s="63" t="s">
        <v>12</v>
      </c>
      <c r="E6" s="63"/>
      <c r="F6" s="77"/>
      <c r="G6" s="54"/>
    </row>
    <row r="7" spans="2:7" x14ac:dyDescent="0.25">
      <c r="B7" s="65"/>
      <c r="C7" s="14" t="s">
        <v>13</v>
      </c>
      <c r="D7" s="63" t="s">
        <v>14</v>
      </c>
      <c r="E7" s="63"/>
      <c r="F7" s="77"/>
      <c r="G7" s="54"/>
    </row>
    <row r="8" spans="2:7" x14ac:dyDescent="0.25">
      <c r="B8" s="65"/>
      <c r="C8" s="14" t="s">
        <v>15</v>
      </c>
      <c r="D8" s="63" t="s">
        <v>16</v>
      </c>
      <c r="E8" s="63"/>
      <c r="F8" s="77"/>
      <c r="G8" s="54"/>
    </row>
    <row r="9" spans="2:7" x14ac:dyDescent="0.25">
      <c r="B9" s="65"/>
      <c r="C9" s="14" t="s">
        <v>17</v>
      </c>
      <c r="D9" s="66">
        <v>20</v>
      </c>
      <c r="E9" s="66"/>
      <c r="F9" s="89"/>
      <c r="G9" s="54"/>
    </row>
    <row r="10" spans="2:7" x14ac:dyDescent="0.25">
      <c r="B10" s="62" t="s">
        <v>18</v>
      </c>
      <c r="C10" s="63"/>
      <c r="D10" s="66">
        <v>48</v>
      </c>
      <c r="E10" s="66"/>
      <c r="F10" s="89"/>
      <c r="G10" s="54"/>
    </row>
    <row r="11" spans="2:7" x14ac:dyDescent="0.25">
      <c r="B11" s="62" t="s">
        <v>19</v>
      </c>
      <c r="C11" s="63"/>
      <c r="D11" s="66">
        <v>144</v>
      </c>
      <c r="E11" s="66"/>
      <c r="F11" s="89"/>
      <c r="G11" s="54"/>
    </row>
    <row r="12" spans="2:7" x14ac:dyDescent="0.25">
      <c r="B12" s="62" t="s">
        <v>20</v>
      </c>
      <c r="C12" s="63"/>
      <c r="D12" s="63" t="s">
        <v>21</v>
      </c>
      <c r="E12" s="63"/>
      <c r="F12" s="77"/>
      <c r="G12" s="54"/>
    </row>
    <row r="13" spans="2:7" x14ac:dyDescent="0.25">
      <c r="B13" s="46" t="s">
        <v>22</v>
      </c>
      <c r="C13" s="14" t="s">
        <v>143</v>
      </c>
      <c r="D13" s="66">
        <v>2</v>
      </c>
      <c r="E13" s="66"/>
      <c r="F13" s="89"/>
      <c r="G13" s="54"/>
    </row>
    <row r="14" spans="2:7" ht="15.75" thickBot="1" x14ac:dyDescent="0.3">
      <c r="B14" s="68" t="s">
        <v>23</v>
      </c>
      <c r="C14" s="69"/>
      <c r="D14" s="70" t="s">
        <v>24</v>
      </c>
      <c r="E14" s="70"/>
      <c r="F14" s="81"/>
      <c r="G14" s="55"/>
    </row>
    <row r="15" spans="2:7" ht="15.75" thickBot="1" x14ac:dyDescent="0.3"/>
    <row r="16" spans="2:7" ht="15.75" customHeight="1" thickBot="1" x14ac:dyDescent="0.3">
      <c r="B16" s="82" t="s">
        <v>25</v>
      </c>
      <c r="C16" s="83"/>
      <c r="D16" s="83"/>
      <c r="E16" s="83"/>
      <c r="F16" s="84"/>
      <c r="G16" s="93" t="s">
        <v>53</v>
      </c>
    </row>
    <row r="17" spans="2:7" x14ac:dyDescent="0.25">
      <c r="B17" s="59" t="s">
        <v>4</v>
      </c>
      <c r="C17" s="60"/>
      <c r="D17" s="39" t="s">
        <v>5</v>
      </c>
      <c r="E17" s="39" t="s">
        <v>26</v>
      </c>
      <c r="F17" s="40" t="s">
        <v>27</v>
      </c>
      <c r="G17" s="105"/>
    </row>
    <row r="18" spans="2:7" x14ac:dyDescent="0.25">
      <c r="B18" s="62" t="s">
        <v>28</v>
      </c>
      <c r="C18" s="63"/>
      <c r="D18" s="14" t="s">
        <v>29</v>
      </c>
      <c r="E18" s="14" t="s">
        <v>30</v>
      </c>
      <c r="F18" s="41" t="s">
        <v>31</v>
      </c>
      <c r="G18" s="105"/>
    </row>
    <row r="19" spans="2:7" x14ac:dyDescent="0.25">
      <c r="B19" s="62" t="s">
        <v>32</v>
      </c>
      <c r="C19" s="63"/>
      <c r="D19" s="14" t="s">
        <v>10</v>
      </c>
      <c r="E19" s="14" t="s">
        <v>30</v>
      </c>
      <c r="F19" s="41" t="s">
        <v>31</v>
      </c>
      <c r="G19" s="105"/>
    </row>
    <row r="20" spans="2:7" x14ac:dyDescent="0.25">
      <c r="B20" s="62" t="s">
        <v>33</v>
      </c>
      <c r="C20" s="63"/>
      <c r="D20" s="14" t="s">
        <v>34</v>
      </c>
      <c r="E20" s="34" t="s">
        <v>35</v>
      </c>
      <c r="F20" s="31" t="s">
        <v>35</v>
      </c>
      <c r="G20" s="105"/>
    </row>
    <row r="21" spans="2:7" x14ac:dyDescent="0.25">
      <c r="B21" s="62" t="s">
        <v>36</v>
      </c>
      <c r="C21" s="63"/>
      <c r="D21" s="37" t="s">
        <v>34</v>
      </c>
      <c r="E21" s="37" t="s">
        <v>35</v>
      </c>
      <c r="F21" s="31"/>
      <c r="G21" s="105"/>
    </row>
    <row r="22" spans="2:7" x14ac:dyDescent="0.25">
      <c r="B22" s="62" t="s">
        <v>37</v>
      </c>
      <c r="C22" s="63"/>
      <c r="D22" s="37" t="s">
        <v>34</v>
      </c>
      <c r="E22" s="37"/>
      <c r="F22" s="41"/>
      <c r="G22" s="105"/>
    </row>
    <row r="23" spans="2:7" x14ac:dyDescent="0.25">
      <c r="B23" s="62" t="s">
        <v>38</v>
      </c>
      <c r="C23" s="63"/>
      <c r="D23" s="37" t="s">
        <v>34</v>
      </c>
      <c r="E23" s="37"/>
      <c r="F23" s="41"/>
      <c r="G23" s="105"/>
    </row>
    <row r="24" spans="2:7" x14ac:dyDescent="0.25">
      <c r="B24" s="62" t="s">
        <v>39</v>
      </c>
      <c r="C24" s="63"/>
      <c r="D24" s="37">
        <v>1</v>
      </c>
      <c r="E24" s="37" t="s">
        <v>35</v>
      </c>
      <c r="F24" s="31" t="s">
        <v>40</v>
      </c>
      <c r="G24" s="105"/>
    </row>
    <row r="25" spans="2:7" x14ac:dyDescent="0.25">
      <c r="B25" s="62" t="s">
        <v>41</v>
      </c>
      <c r="C25" s="63"/>
      <c r="D25" s="37" t="s">
        <v>34</v>
      </c>
      <c r="E25" s="37" t="s">
        <v>35</v>
      </c>
      <c r="F25" s="31"/>
      <c r="G25" s="105"/>
    </row>
    <row r="26" spans="2:7" x14ac:dyDescent="0.25">
      <c r="B26" s="62" t="s">
        <v>42</v>
      </c>
      <c r="C26" s="63"/>
      <c r="D26" s="37" t="s">
        <v>34</v>
      </c>
      <c r="E26" s="37" t="s">
        <v>35</v>
      </c>
      <c r="F26" s="31" t="s">
        <v>35</v>
      </c>
      <c r="G26" s="105"/>
    </row>
    <row r="27" spans="2:7" x14ac:dyDescent="0.25">
      <c r="B27" s="62" t="s">
        <v>43</v>
      </c>
      <c r="C27" s="63"/>
      <c r="D27" s="36" t="s">
        <v>34</v>
      </c>
      <c r="E27" s="37" t="s">
        <v>35</v>
      </c>
      <c r="F27" s="31" t="s">
        <v>35</v>
      </c>
      <c r="G27" s="105"/>
    </row>
    <row r="28" spans="2:7" x14ac:dyDescent="0.25">
      <c r="B28" s="62" t="s">
        <v>44</v>
      </c>
      <c r="C28" s="63"/>
      <c r="D28" s="36" t="s">
        <v>34</v>
      </c>
      <c r="E28" s="37" t="s">
        <v>35</v>
      </c>
      <c r="F28" s="31" t="s">
        <v>35</v>
      </c>
      <c r="G28" s="105"/>
    </row>
    <row r="29" spans="2:7" x14ac:dyDescent="0.25">
      <c r="B29" s="62" t="s">
        <v>45</v>
      </c>
      <c r="C29" s="63"/>
      <c r="D29" s="36" t="s">
        <v>34</v>
      </c>
      <c r="E29" s="37" t="s">
        <v>35</v>
      </c>
      <c r="F29" s="31" t="s">
        <v>35</v>
      </c>
      <c r="G29" s="105"/>
    </row>
    <row r="30" spans="2:7" x14ac:dyDescent="0.25">
      <c r="B30" s="62" t="s">
        <v>46</v>
      </c>
      <c r="C30" s="63"/>
      <c r="D30" s="36" t="s">
        <v>47</v>
      </c>
      <c r="E30" s="37" t="s">
        <v>35</v>
      </c>
      <c r="F30" s="31" t="s">
        <v>35</v>
      </c>
      <c r="G30" s="105"/>
    </row>
    <row r="31" spans="2:7" x14ac:dyDescent="0.25">
      <c r="B31" s="62" t="s">
        <v>48</v>
      </c>
      <c r="C31" s="63"/>
      <c r="D31" s="37" t="s">
        <v>34</v>
      </c>
      <c r="E31" s="37" t="s">
        <v>35</v>
      </c>
      <c r="F31" s="31" t="s">
        <v>35</v>
      </c>
      <c r="G31" s="105"/>
    </row>
    <row r="32" spans="2:7" x14ac:dyDescent="0.25">
      <c r="B32" s="62" t="s">
        <v>49</v>
      </c>
      <c r="C32" s="63"/>
      <c r="D32" s="37">
        <v>1</v>
      </c>
      <c r="E32" s="37" t="s">
        <v>35</v>
      </c>
      <c r="F32" s="31" t="s">
        <v>35</v>
      </c>
      <c r="G32" s="105"/>
    </row>
    <row r="33" spans="2:7" ht="15.75" thickBot="1" x14ac:dyDescent="0.3">
      <c r="B33" s="68" t="s">
        <v>50</v>
      </c>
      <c r="C33" s="69"/>
      <c r="D33" s="38" t="s">
        <v>51</v>
      </c>
      <c r="E33" s="38"/>
      <c r="F33" s="35"/>
      <c r="G33" s="106"/>
    </row>
    <row r="34" spans="2:7" ht="15.75" thickBot="1" x14ac:dyDescent="0.3">
      <c r="B34" s="42"/>
      <c r="C34" s="42"/>
      <c r="D34" s="27"/>
      <c r="E34" s="27"/>
      <c r="F34" s="28"/>
      <c r="G34" s="29"/>
    </row>
    <row r="35" spans="2:7" ht="15" customHeight="1" x14ac:dyDescent="0.25">
      <c r="B35" s="85" t="s">
        <v>52</v>
      </c>
      <c r="C35" s="86"/>
      <c r="D35" s="86"/>
      <c r="E35" s="86"/>
      <c r="F35" s="87"/>
      <c r="G35" s="96" t="s">
        <v>53</v>
      </c>
    </row>
    <row r="36" spans="2:7" x14ac:dyDescent="0.25">
      <c r="B36" s="99" t="s">
        <v>54</v>
      </c>
      <c r="C36" s="48"/>
      <c r="D36" s="37">
        <f>IF(B36="DOOR SWITCH 2 (TC)",1,"N/A")</f>
        <v>1</v>
      </c>
      <c r="E36" s="37">
        <f>IF(B36="DOOR SWITCH 2 (TC)",1,"N/A")</f>
        <v>1</v>
      </c>
      <c r="F36" s="34" t="str">
        <f>IF(B36="DOOR SWITCH 2 (TC)","VIP 1","N/A")</f>
        <v>VIP 1</v>
      </c>
      <c r="G36" s="97"/>
    </row>
    <row r="37" spans="2:7" ht="15" hidden="1" customHeight="1" x14ac:dyDescent="0.25">
      <c r="B37" s="100" t="s">
        <v>55</v>
      </c>
      <c r="C37" s="18" t="s">
        <v>55</v>
      </c>
      <c r="D37" s="19" t="s">
        <v>55</v>
      </c>
      <c r="E37" s="19" t="s">
        <v>55</v>
      </c>
      <c r="F37" s="25" t="s">
        <v>55</v>
      </c>
      <c r="G37" s="97"/>
    </row>
    <row r="38" spans="2:7" ht="15" hidden="1" customHeight="1" x14ac:dyDescent="0.25">
      <c r="B38" s="100"/>
      <c r="C38" s="19" t="s">
        <v>55</v>
      </c>
      <c r="D38" s="20" t="s">
        <v>55</v>
      </c>
      <c r="E38" s="19" t="s">
        <v>55</v>
      </c>
      <c r="F38" s="25"/>
      <c r="G38" s="97"/>
    </row>
    <row r="39" spans="2:7" x14ac:dyDescent="0.25">
      <c r="B39" s="43" t="s">
        <v>56</v>
      </c>
      <c r="C39" s="34" t="s">
        <v>57</v>
      </c>
      <c r="D39" s="34" t="str">
        <f>IF(B39="PS Redundancy Board","I/O Board Outputs - NO"," ")</f>
        <v>I/O Board Outputs - NO</v>
      </c>
      <c r="E39" s="34" t="str">
        <f>IF(B39="PS Redundancy Board","Sensor Address -1"," ")</f>
        <v>Sensor Address -1</v>
      </c>
      <c r="F39" s="34" t="s">
        <v>58</v>
      </c>
      <c r="G39" s="97"/>
    </row>
    <row r="40" spans="2:7" ht="15" hidden="1" customHeight="1" x14ac:dyDescent="0.25">
      <c r="B40" s="43" t="s">
        <v>55</v>
      </c>
      <c r="C40" s="34" t="s">
        <v>55</v>
      </c>
      <c r="D40" s="34" t="str">
        <f>IF(B40="PS Redundancy Board","I/O Board Outputs - NO"," ")</f>
        <v xml:space="preserve"> </v>
      </c>
      <c r="E40" s="34" t="str">
        <f>IF(B40="PS Redundancy Board","Sensor Address -2"," ")</f>
        <v xml:space="preserve"> </v>
      </c>
      <c r="F40" s="34"/>
      <c r="G40" s="97"/>
    </row>
    <row r="41" spans="2:7" ht="15" hidden="1" customHeight="1" x14ac:dyDescent="0.25">
      <c r="B41" s="43" t="s">
        <v>55</v>
      </c>
      <c r="C41" s="34"/>
      <c r="D41" s="34" t="str">
        <f>IF(B41="PS Redundancy Board","I/O Board Outputs - NO"," ")</f>
        <v xml:space="preserve"> </v>
      </c>
      <c r="E41" s="34" t="str">
        <f>IF(B41="PS Redundancy Board","Sensor Address -3"," ")</f>
        <v xml:space="preserve"> </v>
      </c>
      <c r="F41" s="34"/>
      <c r="G41" s="97"/>
    </row>
    <row r="42" spans="2:7" ht="15" hidden="1" customHeight="1" x14ac:dyDescent="0.25">
      <c r="B42" s="101" t="s">
        <v>55</v>
      </c>
      <c r="C42" s="102"/>
      <c r="D42" s="37" t="s">
        <v>35</v>
      </c>
      <c r="E42" s="37" t="s">
        <v>35</v>
      </c>
      <c r="F42" s="34"/>
      <c r="G42" s="97"/>
    </row>
    <row r="43" spans="2:7" ht="15.75" thickBot="1" x14ac:dyDescent="0.3">
      <c r="B43" s="103" t="s">
        <v>55</v>
      </c>
      <c r="C43" s="104"/>
      <c r="D43" s="13"/>
      <c r="E43" s="13"/>
      <c r="F43" s="44"/>
      <c r="G43" s="98"/>
    </row>
    <row r="44" spans="2:7" ht="15.75" thickBot="1" x14ac:dyDescent="0.3">
      <c r="B44" s="26"/>
      <c r="C44" s="27"/>
      <c r="D44" s="27"/>
      <c r="E44" s="27"/>
      <c r="F44" s="28"/>
      <c r="G44" s="29"/>
    </row>
    <row r="45" spans="2:7" ht="30" customHeight="1" thickBot="1" x14ac:dyDescent="0.3">
      <c r="B45" s="72" t="s">
        <v>59</v>
      </c>
      <c r="C45" s="52"/>
      <c r="D45" s="52"/>
      <c r="E45" s="52"/>
      <c r="F45" s="52"/>
      <c r="G45" s="53" t="s">
        <v>60</v>
      </c>
    </row>
    <row r="46" spans="2:7" ht="15.75" thickBot="1" x14ac:dyDescent="0.3">
      <c r="B46" s="59" t="s">
        <v>4</v>
      </c>
      <c r="C46" s="60"/>
      <c r="D46" s="60" t="s">
        <v>5</v>
      </c>
      <c r="E46" s="60"/>
      <c r="F46" s="61"/>
      <c r="G46" s="58"/>
    </row>
    <row r="47" spans="2:7" x14ac:dyDescent="0.25">
      <c r="B47" s="62" t="s">
        <v>6</v>
      </c>
      <c r="C47" s="63"/>
      <c r="D47" s="63" t="s">
        <v>61</v>
      </c>
      <c r="E47" s="63"/>
      <c r="F47" s="64"/>
      <c r="G47" s="53" t="s">
        <v>62</v>
      </c>
    </row>
    <row r="48" spans="2:7" x14ac:dyDescent="0.25">
      <c r="B48" s="62" t="s">
        <v>8</v>
      </c>
      <c r="C48" s="63"/>
      <c r="D48" s="63" t="s">
        <v>9</v>
      </c>
      <c r="E48" s="63"/>
      <c r="F48" s="64"/>
      <c r="G48" s="54"/>
    </row>
    <row r="49" spans="2:9" x14ac:dyDescent="0.25">
      <c r="B49" s="65" t="s">
        <v>10</v>
      </c>
      <c r="C49" s="14" t="s">
        <v>11</v>
      </c>
      <c r="D49" s="63" t="s">
        <v>12</v>
      </c>
      <c r="E49" s="63"/>
      <c r="F49" s="64"/>
      <c r="G49" s="54"/>
    </row>
    <row r="50" spans="2:9" x14ac:dyDescent="0.25">
      <c r="B50" s="65"/>
      <c r="C50" s="14" t="s">
        <v>13</v>
      </c>
      <c r="D50" s="63" t="s">
        <v>14</v>
      </c>
      <c r="E50" s="63"/>
      <c r="F50" s="64"/>
      <c r="G50" s="54"/>
    </row>
    <row r="51" spans="2:9" x14ac:dyDescent="0.25">
      <c r="B51" s="65"/>
      <c r="C51" s="14" t="s">
        <v>15</v>
      </c>
      <c r="D51" s="63" t="s">
        <v>63</v>
      </c>
      <c r="E51" s="63"/>
      <c r="F51" s="64"/>
      <c r="G51" s="54"/>
      <c r="H51" s="30"/>
    </row>
    <row r="52" spans="2:9" x14ac:dyDescent="0.25">
      <c r="B52" s="65"/>
      <c r="C52" s="14" t="s">
        <v>17</v>
      </c>
      <c r="D52" s="66">
        <f>IF(D51="9x5","66 OR 46 - TYPE IN THE RIGHT ONE",IF(D51="16x16",20,IF(D51="24x16",20,(IF(D51="9x15",34,"SELECT MODULE SIZE")))))</f>
        <v>20</v>
      </c>
      <c r="E52" s="66"/>
      <c r="F52" s="67"/>
      <c r="G52" s="54"/>
      <c r="I52" s="4"/>
    </row>
    <row r="53" spans="2:9" x14ac:dyDescent="0.25">
      <c r="B53" s="62" t="s">
        <v>18</v>
      </c>
      <c r="C53" s="63"/>
      <c r="D53" s="66">
        <v>64</v>
      </c>
      <c r="E53" s="66"/>
      <c r="F53" s="67"/>
      <c r="G53" s="54"/>
    </row>
    <row r="54" spans="2:9" x14ac:dyDescent="0.25">
      <c r="B54" s="62" t="s">
        <v>19</v>
      </c>
      <c r="C54" s="63"/>
      <c r="D54" s="66">
        <v>192</v>
      </c>
      <c r="E54" s="66"/>
      <c r="F54" s="67"/>
      <c r="G54" s="54"/>
    </row>
    <row r="55" spans="2:9" x14ac:dyDescent="0.25">
      <c r="B55" s="62" t="s">
        <v>20</v>
      </c>
      <c r="C55" s="63"/>
      <c r="D55" s="63" t="s">
        <v>21</v>
      </c>
      <c r="E55" s="63"/>
      <c r="F55" s="64"/>
      <c r="G55" s="54"/>
    </row>
    <row r="56" spans="2:9" x14ac:dyDescent="0.25">
      <c r="B56" s="62" t="s">
        <v>22</v>
      </c>
      <c r="C56" s="63"/>
      <c r="D56" s="66">
        <v>1</v>
      </c>
      <c r="E56" s="66"/>
      <c r="F56" s="67"/>
      <c r="G56" s="54"/>
    </row>
    <row r="57" spans="2:9" ht="15.75" thickBot="1" x14ac:dyDescent="0.3">
      <c r="B57" s="68" t="s">
        <v>23</v>
      </c>
      <c r="C57" s="69"/>
      <c r="D57" s="70" t="s">
        <v>24</v>
      </c>
      <c r="E57" s="70"/>
      <c r="F57" s="71"/>
      <c r="G57" s="55"/>
    </row>
    <row r="58" spans="2:9" ht="15.75" thickBot="1" x14ac:dyDescent="0.3"/>
    <row r="59" spans="2:9" ht="15.75" thickBot="1" x14ac:dyDescent="0.3">
      <c r="B59" s="51" t="s">
        <v>25</v>
      </c>
      <c r="C59" s="52"/>
      <c r="D59" s="52"/>
      <c r="E59" s="52"/>
      <c r="F59" s="52"/>
      <c r="G59" s="53" t="s">
        <v>62</v>
      </c>
    </row>
    <row r="60" spans="2:9" x14ac:dyDescent="0.25">
      <c r="B60" s="56" t="s">
        <v>4</v>
      </c>
      <c r="C60" s="57"/>
      <c r="D60" s="21" t="s">
        <v>5</v>
      </c>
      <c r="E60" s="21" t="s">
        <v>26</v>
      </c>
      <c r="F60" s="22" t="s">
        <v>27</v>
      </c>
      <c r="G60" s="54"/>
    </row>
    <row r="61" spans="2:9" x14ac:dyDescent="0.25">
      <c r="B61" s="49" t="s">
        <v>28</v>
      </c>
      <c r="C61" s="50"/>
      <c r="D61" s="14" t="s">
        <v>64</v>
      </c>
      <c r="E61" s="14" t="s">
        <v>30</v>
      </c>
      <c r="F61" s="15" t="s">
        <v>31</v>
      </c>
      <c r="G61" s="54"/>
    </row>
    <row r="62" spans="2:9" x14ac:dyDescent="0.25">
      <c r="B62" s="49" t="s">
        <v>28</v>
      </c>
      <c r="C62" s="50"/>
      <c r="D62" s="14" t="s">
        <v>9</v>
      </c>
      <c r="E62" s="14" t="s">
        <v>30</v>
      </c>
      <c r="F62" s="15" t="s">
        <v>31</v>
      </c>
      <c r="G62" s="54"/>
    </row>
    <row r="63" spans="2:9" x14ac:dyDescent="0.25">
      <c r="B63" s="49" t="s">
        <v>28</v>
      </c>
      <c r="C63" s="50"/>
      <c r="D63" s="14" t="s">
        <v>65</v>
      </c>
      <c r="E63" s="14" t="s">
        <v>30</v>
      </c>
      <c r="F63" s="15" t="s">
        <v>31</v>
      </c>
      <c r="G63" s="54"/>
    </row>
    <row r="64" spans="2:9" x14ac:dyDescent="0.25">
      <c r="B64" s="49" t="s">
        <v>28</v>
      </c>
      <c r="C64" s="50"/>
      <c r="D64" s="14" t="s">
        <v>29</v>
      </c>
      <c r="E64" s="14" t="s">
        <v>30</v>
      </c>
      <c r="F64" s="15" t="s">
        <v>31</v>
      </c>
      <c r="G64" s="54"/>
    </row>
    <row r="65" spans="2:7" x14ac:dyDescent="0.25">
      <c r="B65" s="49" t="s">
        <v>32</v>
      </c>
      <c r="C65" s="50"/>
      <c r="D65" s="14" t="s">
        <v>66</v>
      </c>
      <c r="E65" s="14" t="s">
        <v>30</v>
      </c>
      <c r="F65" s="15" t="s">
        <v>31</v>
      </c>
      <c r="G65" s="54"/>
    </row>
    <row r="66" spans="2:7" x14ac:dyDescent="0.25">
      <c r="B66" s="49" t="s">
        <v>32</v>
      </c>
      <c r="C66" s="50"/>
      <c r="D66" s="14" t="s">
        <v>67</v>
      </c>
      <c r="E66" s="14" t="s">
        <v>30</v>
      </c>
      <c r="F66" s="15" t="s">
        <v>31</v>
      </c>
      <c r="G66" s="54"/>
    </row>
    <row r="67" spans="2:7" x14ac:dyDescent="0.25">
      <c r="B67" s="49" t="s">
        <v>32</v>
      </c>
      <c r="C67" s="50"/>
      <c r="D67" s="14" t="s">
        <v>10</v>
      </c>
      <c r="E67" s="14" t="s">
        <v>30</v>
      </c>
      <c r="F67" s="15" t="s">
        <v>31</v>
      </c>
      <c r="G67" s="54"/>
    </row>
    <row r="68" spans="2:7" x14ac:dyDescent="0.25">
      <c r="B68" s="49" t="s">
        <v>33</v>
      </c>
      <c r="C68" s="50"/>
      <c r="D68" s="14" t="s">
        <v>67</v>
      </c>
      <c r="E68" s="14" t="s">
        <v>30</v>
      </c>
      <c r="F68" s="15" t="s">
        <v>31</v>
      </c>
      <c r="G68" s="54"/>
    </row>
    <row r="69" spans="2:7" x14ac:dyDescent="0.25">
      <c r="B69" s="49" t="s">
        <v>36</v>
      </c>
      <c r="C69" s="50"/>
      <c r="D69" s="37">
        <v>2</v>
      </c>
      <c r="E69" s="37" t="s">
        <v>35</v>
      </c>
      <c r="F69" s="16" t="s">
        <v>68</v>
      </c>
      <c r="G69" s="54"/>
    </row>
    <row r="70" spans="2:7" x14ac:dyDescent="0.25">
      <c r="B70" s="49" t="s">
        <v>37</v>
      </c>
      <c r="C70" s="50"/>
      <c r="D70" s="37" t="s">
        <v>34</v>
      </c>
      <c r="E70" s="37"/>
      <c r="F70" s="15"/>
      <c r="G70" s="54"/>
    </row>
    <row r="71" spans="2:7" x14ac:dyDescent="0.25">
      <c r="B71" s="49" t="s">
        <v>38</v>
      </c>
      <c r="C71" s="50"/>
      <c r="D71" s="37" t="s">
        <v>34</v>
      </c>
      <c r="E71" s="37"/>
      <c r="F71" s="15"/>
      <c r="G71" s="54"/>
    </row>
    <row r="72" spans="2:7" x14ac:dyDescent="0.25">
      <c r="B72" s="49" t="s">
        <v>39</v>
      </c>
      <c r="C72" s="50"/>
      <c r="D72" s="37">
        <v>1</v>
      </c>
      <c r="E72" s="37" t="s">
        <v>35</v>
      </c>
      <c r="F72" s="16" t="s">
        <v>40</v>
      </c>
      <c r="G72" s="54"/>
    </row>
    <row r="73" spans="2:7" x14ac:dyDescent="0.25">
      <c r="B73" s="49" t="s">
        <v>41</v>
      </c>
      <c r="C73" s="50"/>
      <c r="D73" s="36" t="s">
        <v>34</v>
      </c>
      <c r="E73" s="37" t="s">
        <v>35</v>
      </c>
      <c r="F73" s="31" t="s">
        <v>35</v>
      </c>
      <c r="G73" s="54"/>
    </row>
    <row r="74" spans="2:7" x14ac:dyDescent="0.25">
      <c r="B74" s="49" t="s">
        <v>42</v>
      </c>
      <c r="C74" s="50"/>
      <c r="D74" s="37">
        <v>4</v>
      </c>
      <c r="E74" s="37" t="s">
        <v>35</v>
      </c>
      <c r="F74" s="16" t="s">
        <v>35</v>
      </c>
      <c r="G74" s="54"/>
    </row>
    <row r="75" spans="2:7" x14ac:dyDescent="0.25">
      <c r="B75" s="49" t="s">
        <v>43</v>
      </c>
      <c r="C75" s="50"/>
      <c r="D75" s="36" t="s">
        <v>34</v>
      </c>
      <c r="E75" s="37" t="s">
        <v>35</v>
      </c>
      <c r="F75" s="16" t="s">
        <v>35</v>
      </c>
      <c r="G75" s="54"/>
    </row>
    <row r="76" spans="2:7" x14ac:dyDescent="0.25">
      <c r="B76" s="49" t="s">
        <v>44</v>
      </c>
      <c r="C76" s="50"/>
      <c r="D76" s="36" t="s">
        <v>47</v>
      </c>
      <c r="E76" s="37" t="s">
        <v>35</v>
      </c>
      <c r="F76" s="16" t="s">
        <v>35</v>
      </c>
      <c r="G76" s="54"/>
    </row>
    <row r="77" spans="2:7" x14ac:dyDescent="0.25">
      <c r="B77" s="49" t="s">
        <v>45</v>
      </c>
      <c r="C77" s="50"/>
      <c r="D77" s="36" t="s">
        <v>34</v>
      </c>
      <c r="E77" s="37" t="s">
        <v>35</v>
      </c>
      <c r="F77" s="16" t="s">
        <v>35</v>
      </c>
      <c r="G77" s="54"/>
    </row>
    <row r="78" spans="2:7" x14ac:dyDescent="0.25">
      <c r="B78" s="49" t="s">
        <v>46</v>
      </c>
      <c r="C78" s="50"/>
      <c r="D78" s="36" t="s">
        <v>47</v>
      </c>
      <c r="E78" s="37" t="s">
        <v>35</v>
      </c>
      <c r="F78" s="16" t="s">
        <v>35</v>
      </c>
      <c r="G78" s="54"/>
    </row>
    <row r="79" spans="2:7" x14ac:dyDescent="0.25">
      <c r="B79" s="49" t="s">
        <v>48</v>
      </c>
      <c r="C79" s="50"/>
      <c r="D79" s="37" t="s">
        <v>34</v>
      </c>
      <c r="E79" s="37" t="s">
        <v>55</v>
      </c>
      <c r="F79" s="16" t="s">
        <v>35</v>
      </c>
      <c r="G79" s="54"/>
    </row>
    <row r="80" spans="2:7" x14ac:dyDescent="0.25">
      <c r="B80" s="49" t="s">
        <v>49</v>
      </c>
      <c r="C80" s="50"/>
      <c r="D80" s="37">
        <v>1</v>
      </c>
      <c r="E80" s="37" t="s">
        <v>35</v>
      </c>
      <c r="F80" s="16" t="s">
        <v>35</v>
      </c>
      <c r="G80" s="54"/>
    </row>
    <row r="81" spans="2:9" ht="15.75" thickBot="1" x14ac:dyDescent="0.3">
      <c r="B81" s="73" t="s">
        <v>50</v>
      </c>
      <c r="C81" s="74"/>
      <c r="D81" s="13" t="s">
        <v>69</v>
      </c>
      <c r="E81" s="13"/>
      <c r="F81" s="17"/>
      <c r="G81" s="55"/>
    </row>
    <row r="82" spans="2:9" ht="15.75" thickBot="1" x14ac:dyDescent="0.3">
      <c r="C82" s="12"/>
      <c r="D82" s="12"/>
      <c r="E82" s="11"/>
      <c r="F82" s="4"/>
      <c r="G82" s="8"/>
    </row>
    <row r="83" spans="2:9" ht="30" customHeight="1" thickBot="1" x14ac:dyDescent="0.3">
      <c r="B83" s="72" t="s">
        <v>70</v>
      </c>
      <c r="C83" s="52"/>
      <c r="D83" s="52"/>
      <c r="E83" s="52"/>
      <c r="F83" s="52"/>
      <c r="G83" s="53" t="s">
        <v>71</v>
      </c>
    </row>
    <row r="84" spans="2:9" ht="15.75" thickBot="1" x14ac:dyDescent="0.3">
      <c r="B84" s="59" t="s">
        <v>4</v>
      </c>
      <c r="C84" s="60"/>
      <c r="D84" s="60" t="s">
        <v>5</v>
      </c>
      <c r="E84" s="60"/>
      <c r="F84" s="61"/>
      <c r="G84" s="58"/>
    </row>
    <row r="85" spans="2:9" x14ac:dyDescent="0.25">
      <c r="B85" s="62" t="s">
        <v>6</v>
      </c>
      <c r="C85" s="63"/>
      <c r="D85" s="63" t="s">
        <v>61</v>
      </c>
      <c r="E85" s="63"/>
      <c r="F85" s="64"/>
      <c r="G85" s="53" t="s">
        <v>72</v>
      </c>
    </row>
    <row r="86" spans="2:9" x14ac:dyDescent="0.25">
      <c r="B86" s="62" t="s">
        <v>8</v>
      </c>
      <c r="C86" s="63"/>
      <c r="D86" s="63" t="s">
        <v>9</v>
      </c>
      <c r="E86" s="63"/>
      <c r="F86" s="64"/>
      <c r="G86" s="54"/>
    </row>
    <row r="87" spans="2:9" x14ac:dyDescent="0.25">
      <c r="B87" s="65" t="s">
        <v>10</v>
      </c>
      <c r="C87" s="14" t="s">
        <v>11</v>
      </c>
      <c r="D87" s="63" t="s">
        <v>12</v>
      </c>
      <c r="E87" s="63"/>
      <c r="F87" s="64"/>
      <c r="G87" s="54"/>
    </row>
    <row r="88" spans="2:9" x14ac:dyDescent="0.25">
      <c r="B88" s="65"/>
      <c r="C88" s="14" t="s">
        <v>13</v>
      </c>
      <c r="D88" s="63" t="s">
        <v>14</v>
      </c>
      <c r="E88" s="63"/>
      <c r="F88" s="64"/>
      <c r="G88" s="54"/>
    </row>
    <row r="89" spans="2:9" x14ac:dyDescent="0.25">
      <c r="B89" s="65"/>
      <c r="C89" s="14" t="s">
        <v>15</v>
      </c>
      <c r="D89" s="63" t="s">
        <v>63</v>
      </c>
      <c r="E89" s="63"/>
      <c r="F89" s="64"/>
      <c r="G89" s="54"/>
      <c r="H89" s="30"/>
    </row>
    <row r="90" spans="2:9" x14ac:dyDescent="0.25">
      <c r="B90" s="65"/>
      <c r="C90" s="14" t="s">
        <v>17</v>
      </c>
      <c r="D90" s="66">
        <f>IF(D89="9x5","66 OR 46 - TYPE IN THE RIGHT ONE",IF(D89="16x16",20,IF(D89="24x16",20,(IF(D89="9x15",34,"SELECT MODULE SIZE")))))</f>
        <v>20</v>
      </c>
      <c r="E90" s="66"/>
      <c r="F90" s="67"/>
      <c r="G90" s="54"/>
      <c r="I90" s="4"/>
    </row>
    <row r="91" spans="2:9" x14ac:dyDescent="0.25">
      <c r="B91" s="62" t="s">
        <v>18</v>
      </c>
      <c r="C91" s="63"/>
      <c r="D91" s="66">
        <v>64</v>
      </c>
      <c r="E91" s="66"/>
      <c r="F91" s="67"/>
      <c r="G91" s="54"/>
    </row>
    <row r="92" spans="2:9" x14ac:dyDescent="0.25">
      <c r="B92" s="62" t="s">
        <v>19</v>
      </c>
      <c r="C92" s="63"/>
      <c r="D92" s="66">
        <v>96</v>
      </c>
      <c r="E92" s="66"/>
      <c r="F92" s="67"/>
      <c r="G92" s="54"/>
    </row>
    <row r="93" spans="2:9" x14ac:dyDescent="0.25">
      <c r="B93" s="62" t="s">
        <v>20</v>
      </c>
      <c r="C93" s="63"/>
      <c r="D93" s="63" t="s">
        <v>21</v>
      </c>
      <c r="E93" s="63"/>
      <c r="F93" s="64"/>
      <c r="G93" s="54"/>
    </row>
    <row r="94" spans="2:9" x14ac:dyDescent="0.25">
      <c r="B94" s="62" t="s">
        <v>22</v>
      </c>
      <c r="C94" s="63"/>
      <c r="D94" s="66">
        <v>1</v>
      </c>
      <c r="E94" s="66"/>
      <c r="F94" s="67"/>
      <c r="G94" s="54"/>
    </row>
    <row r="95" spans="2:9" ht="15.75" thickBot="1" x14ac:dyDescent="0.3">
      <c r="B95" s="68" t="s">
        <v>23</v>
      </c>
      <c r="C95" s="69"/>
      <c r="D95" s="70" t="s">
        <v>24</v>
      </c>
      <c r="E95" s="70"/>
      <c r="F95" s="71"/>
      <c r="G95" s="55"/>
    </row>
    <row r="96" spans="2:9" ht="15.75" thickBot="1" x14ac:dyDescent="0.3"/>
    <row r="97" spans="2:7" ht="15.75" thickBot="1" x14ac:dyDescent="0.3">
      <c r="B97" s="51" t="s">
        <v>25</v>
      </c>
      <c r="C97" s="52"/>
      <c r="D97" s="52"/>
      <c r="E97" s="52"/>
      <c r="F97" s="52"/>
      <c r="G97" s="53" t="s">
        <v>72</v>
      </c>
    </row>
    <row r="98" spans="2:7" x14ac:dyDescent="0.25">
      <c r="B98" s="56" t="s">
        <v>4</v>
      </c>
      <c r="C98" s="57"/>
      <c r="D98" s="21" t="s">
        <v>5</v>
      </c>
      <c r="E98" s="21" t="s">
        <v>26</v>
      </c>
      <c r="F98" s="22" t="s">
        <v>27</v>
      </c>
      <c r="G98" s="54"/>
    </row>
    <row r="99" spans="2:7" x14ac:dyDescent="0.25">
      <c r="B99" s="49" t="s">
        <v>28</v>
      </c>
      <c r="C99" s="50"/>
      <c r="D99" s="14" t="s">
        <v>64</v>
      </c>
      <c r="E99" s="14" t="s">
        <v>30</v>
      </c>
      <c r="F99" s="15" t="s">
        <v>31</v>
      </c>
      <c r="G99" s="54"/>
    </row>
    <row r="100" spans="2:7" x14ac:dyDescent="0.25">
      <c r="B100" s="49" t="s">
        <v>28</v>
      </c>
      <c r="C100" s="50"/>
      <c r="D100" s="14" t="s">
        <v>9</v>
      </c>
      <c r="E100" s="14" t="s">
        <v>30</v>
      </c>
      <c r="F100" s="15" t="s">
        <v>31</v>
      </c>
      <c r="G100" s="54"/>
    </row>
    <row r="101" spans="2:7" x14ac:dyDescent="0.25">
      <c r="B101" s="49" t="s">
        <v>28</v>
      </c>
      <c r="C101" s="50"/>
      <c r="D101" s="14" t="s">
        <v>65</v>
      </c>
      <c r="E101" s="14" t="s">
        <v>30</v>
      </c>
      <c r="F101" s="15" t="s">
        <v>31</v>
      </c>
      <c r="G101" s="54"/>
    </row>
    <row r="102" spans="2:7" x14ac:dyDescent="0.25">
      <c r="B102" s="49" t="s">
        <v>28</v>
      </c>
      <c r="C102" s="50"/>
      <c r="D102" s="14" t="s">
        <v>29</v>
      </c>
      <c r="E102" s="14" t="s">
        <v>30</v>
      </c>
      <c r="F102" s="15" t="s">
        <v>31</v>
      </c>
      <c r="G102" s="54"/>
    </row>
    <row r="103" spans="2:7" x14ac:dyDescent="0.25">
      <c r="B103" s="49" t="s">
        <v>32</v>
      </c>
      <c r="C103" s="50"/>
      <c r="D103" s="14" t="s">
        <v>66</v>
      </c>
      <c r="E103" s="14" t="s">
        <v>30</v>
      </c>
      <c r="F103" s="15" t="s">
        <v>31</v>
      </c>
      <c r="G103" s="54"/>
    </row>
    <row r="104" spans="2:7" x14ac:dyDescent="0.25">
      <c r="B104" s="49" t="s">
        <v>32</v>
      </c>
      <c r="C104" s="50"/>
      <c r="D104" s="14" t="s">
        <v>67</v>
      </c>
      <c r="E104" s="14" t="s">
        <v>30</v>
      </c>
      <c r="F104" s="15" t="s">
        <v>31</v>
      </c>
      <c r="G104" s="54"/>
    </row>
    <row r="105" spans="2:7" x14ac:dyDescent="0.25">
      <c r="B105" s="49" t="s">
        <v>32</v>
      </c>
      <c r="C105" s="50"/>
      <c r="D105" s="14" t="s">
        <v>10</v>
      </c>
      <c r="E105" s="14" t="s">
        <v>30</v>
      </c>
      <c r="F105" s="15" t="s">
        <v>31</v>
      </c>
      <c r="G105" s="54"/>
    </row>
    <row r="106" spans="2:7" x14ac:dyDescent="0.25">
      <c r="B106" s="49" t="s">
        <v>33</v>
      </c>
      <c r="C106" s="50"/>
      <c r="D106" s="14" t="s">
        <v>67</v>
      </c>
      <c r="E106" s="14" t="s">
        <v>30</v>
      </c>
      <c r="F106" s="15" t="s">
        <v>31</v>
      </c>
      <c r="G106" s="54"/>
    </row>
    <row r="107" spans="2:7" x14ac:dyDescent="0.25">
      <c r="B107" s="49" t="s">
        <v>36</v>
      </c>
      <c r="C107" s="50"/>
      <c r="D107" s="37">
        <v>2</v>
      </c>
      <c r="E107" s="37" t="s">
        <v>35</v>
      </c>
      <c r="F107" s="16" t="s">
        <v>68</v>
      </c>
      <c r="G107" s="54"/>
    </row>
    <row r="108" spans="2:7" x14ac:dyDescent="0.25">
      <c r="B108" s="49" t="s">
        <v>37</v>
      </c>
      <c r="C108" s="50"/>
      <c r="D108" s="37" t="s">
        <v>34</v>
      </c>
      <c r="E108" s="37"/>
      <c r="F108" s="15"/>
      <c r="G108" s="54"/>
    </row>
    <row r="109" spans="2:7" x14ac:dyDescent="0.25">
      <c r="B109" s="49" t="s">
        <v>38</v>
      </c>
      <c r="C109" s="50"/>
      <c r="D109" s="37" t="s">
        <v>34</v>
      </c>
      <c r="E109" s="37"/>
      <c r="F109" s="15"/>
      <c r="G109" s="54"/>
    </row>
    <row r="110" spans="2:7" x14ac:dyDescent="0.25">
      <c r="B110" s="49" t="s">
        <v>39</v>
      </c>
      <c r="C110" s="50"/>
      <c r="D110" s="37">
        <v>1</v>
      </c>
      <c r="E110" s="37" t="s">
        <v>35</v>
      </c>
      <c r="F110" s="16" t="s">
        <v>40</v>
      </c>
      <c r="G110" s="54"/>
    </row>
    <row r="111" spans="2:7" x14ac:dyDescent="0.25">
      <c r="B111" s="49" t="s">
        <v>41</v>
      </c>
      <c r="C111" s="50"/>
      <c r="D111" s="36" t="s">
        <v>34</v>
      </c>
      <c r="E111" s="37" t="s">
        <v>35</v>
      </c>
      <c r="F111" s="31" t="s">
        <v>35</v>
      </c>
      <c r="G111" s="54"/>
    </row>
    <row r="112" spans="2:7" x14ac:dyDescent="0.25">
      <c r="B112" s="49" t="s">
        <v>42</v>
      </c>
      <c r="C112" s="50"/>
      <c r="D112" s="37">
        <v>2</v>
      </c>
      <c r="E112" s="37" t="s">
        <v>35</v>
      </c>
      <c r="F112" s="16" t="s">
        <v>35</v>
      </c>
      <c r="G112" s="54"/>
    </row>
    <row r="113" spans="2:7" x14ac:dyDescent="0.25">
      <c r="B113" s="49" t="s">
        <v>43</v>
      </c>
      <c r="C113" s="50"/>
      <c r="D113" s="36" t="s">
        <v>34</v>
      </c>
      <c r="E113" s="37" t="s">
        <v>35</v>
      </c>
      <c r="F113" s="16" t="s">
        <v>35</v>
      </c>
      <c r="G113" s="54"/>
    </row>
    <row r="114" spans="2:7" x14ac:dyDescent="0.25">
      <c r="B114" s="49" t="s">
        <v>44</v>
      </c>
      <c r="C114" s="50"/>
      <c r="D114" s="36" t="s">
        <v>47</v>
      </c>
      <c r="E114" s="37" t="s">
        <v>35</v>
      </c>
      <c r="F114" s="16" t="s">
        <v>35</v>
      </c>
      <c r="G114" s="54"/>
    </row>
    <row r="115" spans="2:7" x14ac:dyDescent="0.25">
      <c r="B115" s="49" t="s">
        <v>45</v>
      </c>
      <c r="C115" s="50"/>
      <c r="D115" s="36" t="s">
        <v>34</v>
      </c>
      <c r="E115" s="37" t="s">
        <v>35</v>
      </c>
      <c r="F115" s="16" t="s">
        <v>35</v>
      </c>
      <c r="G115" s="54"/>
    </row>
    <row r="116" spans="2:7" x14ac:dyDescent="0.25">
      <c r="B116" s="49" t="s">
        <v>46</v>
      </c>
      <c r="C116" s="50"/>
      <c r="D116" s="36" t="s">
        <v>47</v>
      </c>
      <c r="E116" s="37" t="s">
        <v>35</v>
      </c>
      <c r="F116" s="16" t="s">
        <v>35</v>
      </c>
      <c r="G116" s="54"/>
    </row>
    <row r="117" spans="2:7" x14ac:dyDescent="0.25">
      <c r="B117" s="49" t="s">
        <v>48</v>
      </c>
      <c r="C117" s="50"/>
      <c r="D117" s="37" t="s">
        <v>34</v>
      </c>
      <c r="E117" s="37" t="s">
        <v>55</v>
      </c>
      <c r="F117" s="16" t="s">
        <v>35</v>
      </c>
      <c r="G117" s="54"/>
    </row>
    <row r="118" spans="2:7" x14ac:dyDescent="0.25">
      <c r="B118" s="49" t="s">
        <v>49</v>
      </c>
      <c r="C118" s="50"/>
      <c r="D118" s="37">
        <v>1</v>
      </c>
      <c r="E118" s="37" t="s">
        <v>35</v>
      </c>
      <c r="F118" s="16" t="s">
        <v>35</v>
      </c>
      <c r="G118" s="54"/>
    </row>
    <row r="119" spans="2:7" ht="15.75" thickBot="1" x14ac:dyDescent="0.3">
      <c r="B119" s="49" t="s">
        <v>50</v>
      </c>
      <c r="C119" s="50"/>
      <c r="D119" s="13" t="s">
        <v>69</v>
      </c>
      <c r="E119" s="13"/>
      <c r="F119" s="17"/>
      <c r="G119" s="55"/>
    </row>
    <row r="120" spans="2:7" ht="15.75" thickBot="1" x14ac:dyDescent="0.3">
      <c r="B120" s="26"/>
      <c r="C120" s="27"/>
      <c r="D120" s="27"/>
      <c r="E120" s="27"/>
      <c r="F120" s="28"/>
      <c r="G120" s="29"/>
    </row>
    <row r="121" spans="2:7" ht="15.75" thickBot="1" x14ac:dyDescent="0.3">
      <c r="B121" s="51" t="s">
        <v>73</v>
      </c>
      <c r="C121" s="52"/>
      <c r="D121" s="52"/>
      <c r="E121" s="52"/>
      <c r="F121" s="52"/>
      <c r="G121" s="53" t="s">
        <v>74</v>
      </c>
    </row>
    <row r="122" spans="2:7" x14ac:dyDescent="0.25">
      <c r="B122" s="47" t="s">
        <v>75</v>
      </c>
      <c r="C122" s="48"/>
      <c r="D122" s="48"/>
      <c r="E122" s="33" t="s">
        <v>144</v>
      </c>
      <c r="F122" s="90" t="s">
        <v>76</v>
      </c>
      <c r="G122" s="54"/>
    </row>
    <row r="123" spans="2:7" x14ac:dyDescent="0.25">
      <c r="B123" s="47" t="s">
        <v>77</v>
      </c>
      <c r="C123" s="48"/>
      <c r="D123" s="48"/>
      <c r="E123" s="34" t="s">
        <v>78</v>
      </c>
      <c r="F123" s="91"/>
      <c r="G123" s="54"/>
    </row>
    <row r="124" spans="2:7" x14ac:dyDescent="0.25">
      <c r="B124" s="47" t="s">
        <v>79</v>
      </c>
      <c r="C124" s="48"/>
      <c r="D124" s="48"/>
      <c r="E124" s="34" t="s">
        <v>80</v>
      </c>
      <c r="F124" s="92"/>
      <c r="G124" s="54"/>
    </row>
    <row r="125" spans="2:7" x14ac:dyDescent="0.25">
      <c r="B125" s="78" t="s">
        <v>81</v>
      </c>
      <c r="C125" s="79"/>
      <c r="D125" s="80"/>
      <c r="E125" s="34" t="s">
        <v>149</v>
      </c>
      <c r="F125" s="31" t="str">
        <f>IF(E125="N/A", " ", "GUIDE - DD3513398")</f>
        <v>GUIDE - DD3513398</v>
      </c>
      <c r="G125" s="54"/>
    </row>
    <row r="126" spans="2:7" ht="15.75" thickBot="1" x14ac:dyDescent="0.3">
      <c r="B126" s="68" t="s">
        <v>83</v>
      </c>
      <c r="C126" s="69"/>
      <c r="D126" s="69"/>
      <c r="E126" s="32" t="s">
        <v>84</v>
      </c>
      <c r="F126" s="35" t="str">
        <f>IF(E126="N/A", " ", "GUIDE - DD3350029")</f>
        <v xml:space="preserve"> </v>
      </c>
      <c r="G126" s="55"/>
    </row>
    <row r="127" spans="2:7" x14ac:dyDescent="0.25">
      <c r="C127" s="12"/>
      <c r="D127" s="12"/>
      <c r="E127" s="11"/>
      <c r="F127" s="4"/>
      <c r="G127" s="8"/>
    </row>
    <row r="128" spans="2:7" ht="15.75" thickBot="1" x14ac:dyDescent="0.3"/>
    <row r="129" spans="2:7" x14ac:dyDescent="0.25">
      <c r="B129" s="9" t="s">
        <v>85</v>
      </c>
      <c r="C129" s="10"/>
      <c r="D129" s="10"/>
      <c r="E129" s="10"/>
      <c r="F129" s="10"/>
      <c r="G129" s="1"/>
    </row>
    <row r="130" spans="2:7" x14ac:dyDescent="0.25">
      <c r="B130" s="3"/>
      <c r="G130" s="2"/>
    </row>
    <row r="131" spans="2:7" x14ac:dyDescent="0.25">
      <c r="B131" s="45" t="s">
        <v>86</v>
      </c>
      <c r="G131" s="2"/>
    </row>
    <row r="132" spans="2:7" x14ac:dyDescent="0.25">
      <c r="B132" s="3" t="s">
        <v>87</v>
      </c>
      <c r="E132" t="s">
        <v>88</v>
      </c>
      <c r="G132" s="2"/>
    </row>
    <row r="133" spans="2:7" x14ac:dyDescent="0.25">
      <c r="B133" s="3" t="s">
        <v>89</v>
      </c>
      <c r="E133" t="s">
        <v>90</v>
      </c>
      <c r="G133" s="2"/>
    </row>
    <row r="134" spans="2:7" x14ac:dyDescent="0.25">
      <c r="B134" s="3" t="s">
        <v>91</v>
      </c>
      <c r="E134" t="s">
        <v>92</v>
      </c>
      <c r="G134" s="2"/>
    </row>
    <row r="135" spans="2:7" x14ac:dyDescent="0.25">
      <c r="B135" s="3" t="s">
        <v>93</v>
      </c>
      <c r="E135" t="s">
        <v>94</v>
      </c>
      <c r="G135" s="2"/>
    </row>
    <row r="136" spans="2:7" x14ac:dyDescent="0.25">
      <c r="B136" s="3" t="s">
        <v>95</v>
      </c>
      <c r="E136" t="s">
        <v>96</v>
      </c>
      <c r="G136" s="2"/>
    </row>
    <row r="137" spans="2:7" x14ac:dyDescent="0.25">
      <c r="B137" s="3" t="s">
        <v>97</v>
      </c>
      <c r="E137" t="s">
        <v>98</v>
      </c>
      <c r="G137" s="2"/>
    </row>
    <row r="138" spans="2:7" x14ac:dyDescent="0.25">
      <c r="B138" s="3"/>
      <c r="G138" s="2"/>
    </row>
    <row r="139" spans="2:7" x14ac:dyDescent="0.25">
      <c r="B139" s="45" t="s">
        <v>99</v>
      </c>
      <c r="G139" s="2"/>
    </row>
    <row r="140" spans="2:7" x14ac:dyDescent="0.25">
      <c r="B140" s="3" t="s">
        <v>100</v>
      </c>
      <c r="E140" t="s">
        <v>101</v>
      </c>
      <c r="G140" s="2"/>
    </row>
    <row r="141" spans="2:7" x14ac:dyDescent="0.25">
      <c r="B141" s="3" t="s">
        <v>89</v>
      </c>
      <c r="E141" t="s">
        <v>90</v>
      </c>
      <c r="G141" s="2"/>
    </row>
    <row r="142" spans="2:7" x14ac:dyDescent="0.25">
      <c r="B142" s="3" t="s">
        <v>91</v>
      </c>
      <c r="E142" t="s">
        <v>92</v>
      </c>
      <c r="G142" s="2"/>
    </row>
    <row r="143" spans="2:7" x14ac:dyDescent="0.25">
      <c r="B143" s="3" t="s">
        <v>93</v>
      </c>
      <c r="E143" t="s">
        <v>94</v>
      </c>
      <c r="G143" s="2"/>
    </row>
    <row r="144" spans="2:7" x14ac:dyDescent="0.25">
      <c r="B144" s="3" t="s">
        <v>102</v>
      </c>
      <c r="E144" t="s">
        <v>103</v>
      </c>
      <c r="G144" s="2"/>
    </row>
    <row r="145" spans="2:7" x14ac:dyDescent="0.25">
      <c r="B145" s="3" t="s">
        <v>97</v>
      </c>
      <c r="E145" t="s">
        <v>98</v>
      </c>
      <c r="G145" s="2"/>
    </row>
    <row r="146" spans="2:7" x14ac:dyDescent="0.25">
      <c r="B146" s="3"/>
      <c r="G146" s="2"/>
    </row>
    <row r="147" spans="2:7" x14ac:dyDescent="0.25">
      <c r="B147" s="45" t="s">
        <v>104</v>
      </c>
      <c r="G147" s="2"/>
    </row>
    <row r="148" spans="2:7" x14ac:dyDescent="0.25">
      <c r="B148" s="3" t="s">
        <v>105</v>
      </c>
      <c r="E148" t="s">
        <v>106</v>
      </c>
      <c r="G148" s="2"/>
    </row>
    <row r="149" spans="2:7" x14ac:dyDescent="0.25">
      <c r="B149" s="3" t="s">
        <v>107</v>
      </c>
      <c r="E149" t="s">
        <v>108</v>
      </c>
      <c r="G149" s="2"/>
    </row>
    <row r="150" spans="2:7" x14ac:dyDescent="0.25">
      <c r="B150" s="3" t="s">
        <v>109</v>
      </c>
      <c r="E150" t="s">
        <v>110</v>
      </c>
      <c r="G150" s="2"/>
    </row>
    <row r="151" spans="2:7" x14ac:dyDescent="0.25">
      <c r="B151" s="3" t="s">
        <v>111</v>
      </c>
      <c r="E151" t="s">
        <v>112</v>
      </c>
      <c r="G151" s="2"/>
    </row>
    <row r="152" spans="2:7" x14ac:dyDescent="0.25">
      <c r="B152" s="3" t="s">
        <v>113</v>
      </c>
      <c r="E152" t="s">
        <v>114</v>
      </c>
      <c r="G152" s="2"/>
    </row>
    <row r="153" spans="2:7" x14ac:dyDescent="0.25">
      <c r="B153" s="3" t="s">
        <v>113</v>
      </c>
      <c r="E153" t="s">
        <v>115</v>
      </c>
      <c r="G153" s="2"/>
    </row>
    <row r="154" spans="2:7" x14ac:dyDescent="0.25">
      <c r="B154" s="3" t="s">
        <v>113</v>
      </c>
      <c r="E154" t="s">
        <v>116</v>
      </c>
      <c r="G154" s="2"/>
    </row>
    <row r="155" spans="2:7" x14ac:dyDescent="0.25">
      <c r="B155" s="3" t="s">
        <v>117</v>
      </c>
      <c r="E155" t="s">
        <v>118</v>
      </c>
      <c r="G155" s="2"/>
    </row>
    <row r="156" spans="2:7" x14ac:dyDescent="0.25">
      <c r="B156" s="3" t="s">
        <v>119</v>
      </c>
      <c r="E156" t="s">
        <v>120</v>
      </c>
      <c r="G156" s="2"/>
    </row>
    <row r="157" spans="2:7" x14ac:dyDescent="0.25">
      <c r="B157" s="3"/>
      <c r="G157" s="2"/>
    </row>
    <row r="158" spans="2:7" x14ac:dyDescent="0.25">
      <c r="B158" s="45" t="s">
        <v>121</v>
      </c>
      <c r="G158" s="2"/>
    </row>
    <row r="159" spans="2:7" x14ac:dyDescent="0.25">
      <c r="B159" s="3" t="s">
        <v>122</v>
      </c>
      <c r="E159" t="s">
        <v>123</v>
      </c>
      <c r="G159" s="2"/>
    </row>
    <row r="160" spans="2:7" x14ac:dyDescent="0.25">
      <c r="B160" s="3" t="s">
        <v>124</v>
      </c>
      <c r="E160" t="s">
        <v>125</v>
      </c>
      <c r="G160" s="2"/>
    </row>
    <row r="161" spans="2:7" x14ac:dyDescent="0.25">
      <c r="B161" s="3" t="s">
        <v>126</v>
      </c>
      <c r="E161" t="s">
        <v>127</v>
      </c>
      <c r="G161" s="2"/>
    </row>
    <row r="162" spans="2:7" x14ac:dyDescent="0.25">
      <c r="B162" s="3" t="s">
        <v>128</v>
      </c>
      <c r="E162" t="s">
        <v>129</v>
      </c>
      <c r="G162" s="2"/>
    </row>
    <row r="163" spans="2:7" x14ac:dyDescent="0.25">
      <c r="B163" s="3" t="s">
        <v>130</v>
      </c>
      <c r="E163" t="s">
        <v>131</v>
      </c>
      <c r="G163" s="2"/>
    </row>
    <row r="164" spans="2:7" x14ac:dyDescent="0.25">
      <c r="B164" s="3" t="s">
        <v>132</v>
      </c>
      <c r="E164" t="s">
        <v>133</v>
      </c>
      <c r="G164" s="2"/>
    </row>
    <row r="165" spans="2:7" x14ac:dyDescent="0.25">
      <c r="B165" s="3" t="s">
        <v>97</v>
      </c>
      <c r="E165" t="s">
        <v>98</v>
      </c>
      <c r="G165" s="2"/>
    </row>
    <row r="166" spans="2:7" x14ac:dyDescent="0.25">
      <c r="B166" s="3"/>
      <c r="G166" s="2"/>
    </row>
    <row r="167" spans="2:7" x14ac:dyDescent="0.25">
      <c r="B167" s="45" t="s">
        <v>104</v>
      </c>
      <c r="G167" s="2"/>
    </row>
    <row r="168" spans="2:7" x14ac:dyDescent="0.25">
      <c r="B168" s="3" t="s">
        <v>105</v>
      </c>
      <c r="E168" t="s">
        <v>106</v>
      </c>
      <c r="G168" s="2"/>
    </row>
    <row r="169" spans="2:7" x14ac:dyDescent="0.25">
      <c r="B169" s="3" t="s">
        <v>107</v>
      </c>
      <c r="E169" t="s">
        <v>108</v>
      </c>
      <c r="G169" s="2"/>
    </row>
    <row r="170" spans="2:7" x14ac:dyDescent="0.25">
      <c r="B170" s="3" t="s">
        <v>134</v>
      </c>
      <c r="E170" t="s">
        <v>135</v>
      </c>
      <c r="G170" s="2"/>
    </row>
    <row r="171" spans="2:7" x14ac:dyDescent="0.25">
      <c r="B171" s="3" t="s">
        <v>136</v>
      </c>
      <c r="E171" t="s">
        <v>137</v>
      </c>
      <c r="G171" s="2"/>
    </row>
    <row r="172" spans="2:7" x14ac:dyDescent="0.25">
      <c r="B172" s="3" t="s">
        <v>138</v>
      </c>
      <c r="E172" t="s">
        <v>112</v>
      </c>
      <c r="G172" s="2"/>
    </row>
    <row r="173" spans="2:7" x14ac:dyDescent="0.25">
      <c r="B173" s="3" t="s">
        <v>139</v>
      </c>
      <c r="E173" t="s">
        <v>140</v>
      </c>
      <c r="G173" s="2"/>
    </row>
    <row r="174" spans="2:7" x14ac:dyDescent="0.25">
      <c r="B174" s="5"/>
      <c r="C174" s="6"/>
      <c r="D174" s="6"/>
      <c r="E174" s="6"/>
      <c r="F174" s="6"/>
      <c r="G174" s="7"/>
    </row>
    <row r="176" spans="2:7" x14ac:dyDescent="0.25">
      <c r="B176" t="s">
        <v>141</v>
      </c>
    </row>
  </sheetData>
  <mergeCells count="153">
    <mergeCell ref="F122:F124"/>
    <mergeCell ref="G2:G3"/>
    <mergeCell ref="B2:F2"/>
    <mergeCell ref="G35:G43"/>
    <mergeCell ref="B36:C36"/>
    <mergeCell ref="B37:B38"/>
    <mergeCell ref="B42:C42"/>
    <mergeCell ref="B43:C43"/>
    <mergeCell ref="G16:G33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G4:G14"/>
    <mergeCell ref="B5:C5"/>
    <mergeCell ref="D5:F5"/>
    <mergeCell ref="B6:B9"/>
    <mergeCell ref="D6:F6"/>
    <mergeCell ref="D7:F7"/>
    <mergeCell ref="D8:F8"/>
    <mergeCell ref="D9:F9"/>
    <mergeCell ref="B10:C10"/>
    <mergeCell ref="D10:F10"/>
    <mergeCell ref="B11:C11"/>
    <mergeCell ref="D11:F11"/>
    <mergeCell ref="B12:C12"/>
    <mergeCell ref="D12:F12"/>
    <mergeCell ref="D13:F13"/>
    <mergeCell ref="B126:D126"/>
    <mergeCell ref="B122:D122"/>
    <mergeCell ref="B121:F121"/>
    <mergeCell ref="B125:D125"/>
    <mergeCell ref="B14:C14"/>
    <mergeCell ref="D14:F14"/>
    <mergeCell ref="B16:F16"/>
    <mergeCell ref="B35:F35"/>
    <mergeCell ref="G121:G126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57:C57"/>
    <mergeCell ref="G45:G46"/>
    <mergeCell ref="G47:G57"/>
    <mergeCell ref="D57:F57"/>
    <mergeCell ref="B59:F59"/>
    <mergeCell ref="G59:G81"/>
    <mergeCell ref="C1:F1"/>
    <mergeCell ref="B53:C53"/>
    <mergeCell ref="D53:F53"/>
    <mergeCell ref="B54:C54"/>
    <mergeCell ref="D54:F54"/>
    <mergeCell ref="B55:C55"/>
    <mergeCell ref="D55:F55"/>
    <mergeCell ref="B46:C46"/>
    <mergeCell ref="D46:F46"/>
    <mergeCell ref="B47:C47"/>
    <mergeCell ref="D47:F47"/>
    <mergeCell ref="D48:F48"/>
    <mergeCell ref="D49:F49"/>
    <mergeCell ref="D50:F50"/>
    <mergeCell ref="D51:F51"/>
    <mergeCell ref="D52:F52"/>
    <mergeCell ref="B45:F45"/>
    <mergeCell ref="B49:B52"/>
    <mergeCell ref="B3:C3"/>
    <mergeCell ref="D3:F3"/>
    <mergeCell ref="B4:C4"/>
    <mergeCell ref="D4:F4"/>
    <mergeCell ref="B33:C33"/>
    <mergeCell ref="B48:C48"/>
    <mergeCell ref="B56:C56"/>
    <mergeCell ref="D56:F56"/>
    <mergeCell ref="B60:C60"/>
    <mergeCell ref="B61:C61"/>
    <mergeCell ref="B92:C92"/>
    <mergeCell ref="D92:F92"/>
    <mergeCell ref="B93:C93"/>
    <mergeCell ref="D93:F93"/>
    <mergeCell ref="B94:C94"/>
    <mergeCell ref="D94:F94"/>
    <mergeCell ref="B83:F83"/>
    <mergeCell ref="B81:C81"/>
    <mergeCell ref="B76:C76"/>
    <mergeCell ref="B77:C77"/>
    <mergeCell ref="B78:C78"/>
    <mergeCell ref="B79:C79"/>
    <mergeCell ref="B80:C80"/>
    <mergeCell ref="B71:C71"/>
    <mergeCell ref="B72:C72"/>
    <mergeCell ref="B73:C73"/>
    <mergeCell ref="B74:C74"/>
    <mergeCell ref="B75:C75"/>
    <mergeCell ref="G83:G84"/>
    <mergeCell ref="B84:C84"/>
    <mergeCell ref="D84:F84"/>
    <mergeCell ref="B85:C85"/>
    <mergeCell ref="D85:F85"/>
    <mergeCell ref="G85:G95"/>
    <mergeCell ref="B86:C86"/>
    <mergeCell ref="D86:F86"/>
    <mergeCell ref="B87:B90"/>
    <mergeCell ref="D87:F87"/>
    <mergeCell ref="D88:F88"/>
    <mergeCell ref="D89:F89"/>
    <mergeCell ref="D90:F90"/>
    <mergeCell ref="B91:C91"/>
    <mergeCell ref="D91:F91"/>
    <mergeCell ref="B95:C95"/>
    <mergeCell ref="D95:F95"/>
    <mergeCell ref="B97:F97"/>
    <mergeCell ref="G97:G119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23:D123"/>
    <mergeCell ref="B124:D124"/>
    <mergeCell ref="B115:C115"/>
    <mergeCell ref="B116:C116"/>
    <mergeCell ref="B117:C117"/>
    <mergeCell ref="B118:C118"/>
    <mergeCell ref="B119:C119"/>
    <mergeCell ref="B110:C110"/>
    <mergeCell ref="B111:C111"/>
    <mergeCell ref="B112:C112"/>
    <mergeCell ref="B113:C113"/>
    <mergeCell ref="B114:C114"/>
  </mergeCells>
  <dataValidations count="48">
    <dataValidation type="list" allowBlank="1" showInputMessage="1" showErrorMessage="1" sqref="D47:F47 D85:F85 D4:F4" xr:uid="{00000000-0002-0000-0000-000000000000}">
      <formula1>"VF,VM,VX, DB-5000"</formula1>
    </dataValidation>
    <dataValidation type="list" allowBlank="1" showInputMessage="1" showErrorMessage="1" sqref="D48:F48 D86:F86 D5:F5" xr:uid="{00000000-0002-0000-0000-000001000000}">
      <formula1>"FRONT,WALK-IN,REAR"</formula1>
    </dataValidation>
    <dataValidation type="list" errorStyle="warning" allowBlank="1" showInputMessage="1" showErrorMessage="1" sqref="D49:F49 D87:F87 D6:F6" xr:uid="{00000000-0002-0000-0000-000002000000}">
      <formula1>"FULL COLOR, MONOCHROME, Red-Green"</formula1>
    </dataValidation>
    <dataValidation type="list" errorStyle="warning" allowBlank="1" showInputMessage="1" showErrorMessage="1" sqref="D51:F51 D89:F89" xr:uid="{00000000-0002-0000-0000-000003000000}">
      <formula1>"?,9X5,9X15,16X16,24X16, 18X18"</formula1>
    </dataValidation>
    <dataValidation type="list" errorStyle="warning" allowBlank="1" showInputMessage="1" showErrorMessage="1" sqref="I52 H51 I90 H89 D9:F9" xr:uid="{00000000-0002-0000-0000-000004000000}">
      <formula1>"20,34,46,66"</formula1>
    </dataValidation>
    <dataValidation type="list" allowBlank="1" showInputMessage="1" showErrorMessage="1" sqref="D55:F55 D93:F93 D12:F12" xr:uid="{00000000-0002-0000-0000-000005000000}">
      <formula1>"FULL MATRIX,LINE MATRIX"</formula1>
    </dataValidation>
    <dataValidation type="list" allowBlank="1" showInputMessage="1" showErrorMessage="1" sqref="D50:F50 D88:F88 D7:F7" xr:uid="{00000000-0002-0000-0000-000006000000}">
      <formula1>"GEN 4 (24 VOLT BUS), ANTAIOS (DVX)"</formula1>
    </dataValidation>
    <dataValidation type="list" allowBlank="1" showInputMessage="1" showErrorMessage="1" sqref="D79 D117" xr:uid="{00000000-0002-0000-0000-000009000000}">
      <formula1>"?,YES,NO"</formula1>
    </dataValidation>
    <dataValidation type="list" allowBlank="1" showInputMessage="1" showErrorMessage="1" sqref="D72 D110 D24" xr:uid="{00000000-0002-0000-0000-00000A000000}">
      <formula1>"0,1"</formula1>
    </dataValidation>
    <dataValidation type="list" allowBlank="1" showInputMessage="1" showErrorMessage="1" sqref="D78 D116 D30" xr:uid="{00000000-0002-0000-0000-00000B000000}">
      <formula1>"YES,NO"</formula1>
    </dataValidation>
    <dataValidation type="list" errorStyle="warning" allowBlank="1" showInputMessage="1" showErrorMessage="1" sqref="D75:D77 D113:D115 D27:D29" xr:uid="{00000000-0002-0000-0000-00000C000000}">
      <formula1>"YES,NO"</formula1>
    </dataValidation>
    <dataValidation type="list" errorStyle="warning" allowBlank="1" showInputMessage="1" showErrorMessage="1" sqref="D57:F57 D95:F95 D14:F14" xr:uid="{00000000-0002-0000-0000-00000D000000}">
      <formula1>"ROWS,BAYS"</formula1>
    </dataValidation>
    <dataValidation type="list" allowBlank="1" showInputMessage="1" showErrorMessage="1" sqref="B37:B38" xr:uid="{8DA62E24-F64A-47C1-9CCE-08687DE142DF}">
      <formula1>"',UPS"</formula1>
    </dataValidation>
    <dataValidation type="list" errorStyle="warning" allowBlank="1" showInputMessage="1" showErrorMessage="1" sqref="D69 D107" xr:uid="{00000000-0002-0000-0000-000017000000}">
      <formula1>"NO,?,1,2,3,4,5,6,7,8"</formula1>
    </dataValidation>
    <dataValidation type="list" errorStyle="warning" allowBlank="1" showInputMessage="1" showErrorMessage="1" sqref="D74 D112" xr:uid="{00000000-0002-0000-0000-000018000000}">
      <formula1>"1,2,3,4,5,6,7,8,9,10"</formula1>
    </dataValidation>
    <dataValidation type="list" errorStyle="warning" allowBlank="1" showInputMessage="1" showErrorMessage="1" sqref="D73 D111 D26" xr:uid="{898E5058-73A8-4AE6-8AB7-5548C3882317}">
      <formula1>"NO,1,2,3,4,5,6,7,8,9,10"</formula1>
    </dataValidation>
    <dataValidation type="list" errorStyle="warning" allowBlank="1" showInputMessage="1" showErrorMessage="1" sqref="D80 D118" xr:uid="{00000000-0002-0000-0000-00001A000000}">
      <formula1>"1,2"</formula1>
    </dataValidation>
    <dataValidation type="list" errorStyle="warning" allowBlank="1" showInputMessage="1" showErrorMessage="1" sqref="D119:D120 D81 D44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73 F111" xr:uid="{B178BB37-4C26-44B9-BD55-9C524386AABA}">
      <formula1>"'--,CAN - 30000,I/O"</formula1>
    </dataValidation>
    <dataValidation type="list" allowBlank="1" showInputMessage="1" sqref="D38" xr:uid="{76407C0F-B4DB-42E5-82D8-01DF77C09D9C}">
      <formula1>"',Percent - 50%, Watts - 1800, Watts - 1100, Watts - 650"</formula1>
    </dataValidation>
    <dataValidation type="list" allowBlank="1" showInputMessage="1" sqref="D37" xr:uid="{8D736917-565B-4225-B003-73B526F979DC}">
      <formula1>"', 'By Brightness %, By Power"</formula1>
    </dataValidation>
    <dataValidation type="list" errorStyle="warning" allowBlank="1" showInputMessage="1" showErrorMessage="1" sqref="C37" xr:uid="{6D41F46A-7B16-4464-AC50-241C26D121F6}">
      <formula1>"',ALPHA FXM SERIES,TRIPPLITE,Generic UPS"</formula1>
    </dataValidation>
    <dataValidation type="list" allowBlank="1" showInputMessage="1" sqref="C38" xr:uid="{EA9810CD-5AE4-4267-969A-72FA75FF0A38}">
      <formula1>"',Control equipment,Entire display"</formula1>
    </dataValidation>
    <dataValidation type="list" allowBlank="1" showInputMessage="1" showErrorMessage="1" sqref="E37" xr:uid="{F7E4DBBA-F077-468C-9B5E-36A9980467FA}">
      <formula1>"',1 Hour,2 Hour,3 Hour, 4 Hour,5 Hour"</formula1>
    </dataValidation>
    <dataValidation type="list" allowBlank="1" showInputMessage="1" showErrorMessage="1" sqref="E38" xr:uid="{63417FD0-B219-4E4A-9761-8A2E881C9C05}">
      <formula1>"', Serial,Ethernet"</formula1>
    </dataValidation>
    <dataValidation type="list" allowBlank="1" showInputMessage="1" showErrorMessage="1" sqref="F37" xr:uid="{14872A11-580A-419F-BE1F-821504AA22CE}">
      <formula1>"', Auxiliary, Default IP, Specify IP"</formula1>
    </dataValidation>
    <dataValidation type="list" allowBlank="1" showInputMessage="1" showErrorMessage="1" sqref="F70:F71 F108:F109 F22:F23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70:D71 D108:D109 D22:D23" xr:uid="{369330D6-3538-4F2F-86BE-F756D66C4855}">
      <formula1>"YES, NO"</formula1>
    </dataValidation>
    <dataValidation type="list" allowBlank="1" showInputMessage="1" showErrorMessage="1" sqref="F72 F110" xr:uid="{A4631BC6-8D6C-4B26-99E2-43D648D54ED3}">
      <formula1>"', CONNECT TO MODULE - NO, CONNECT TO MODULE - YES"</formula1>
    </dataValidation>
    <dataValidation type="list" allowBlank="1" showInputMessage="1" showErrorMessage="1" sqref="F69 F107 F21" xr:uid="{9CFA4A16-C143-43C4-9217-2E86C67894F7}">
      <formula1>"?, IN SIGN - YES, IN SIGN - NO"</formula1>
    </dataValidation>
    <dataValidation type="list" allowBlank="1" showInputMessage="1" showErrorMessage="1" sqref="E79 E117" xr:uid="{C7214D23-9C45-48C8-ABED-B4B837C63862}">
      <formula1>"',Alternate, Synchronize"</formula1>
    </dataValidation>
    <dataValidation type="list" errorStyle="information" allowBlank="1" showInputMessage="1" showErrorMessage="1" sqref="D52:F52 D90:F90" xr:uid="{3E068674-ED38-4EA0-AD57-0683112DAFBF}">
      <formula1>"20,34,46,66"</formula1>
    </dataValidation>
    <dataValidation type="list" errorStyle="warning" allowBlank="1" showInputMessage="1" showErrorMessage="1" sqref="D25" xr:uid="{44408972-C53C-45B4-8EA1-2E44197CF8DA}">
      <formula1>"?,NO,1,2,3,4,5,6,7,8,9,10"</formula1>
    </dataValidation>
    <dataValidation type="list" allowBlank="1" showInputMessage="1" showErrorMessage="1" sqref="B39:B41" xr:uid="{E09BF860-55C1-42C9-AB9C-FF2CC847E077}">
      <formula1>"', ?, PS Redundancy Board"</formula1>
    </dataValidation>
    <dataValidation type="list" errorStyle="warning" allowBlank="1" showInputMessage="1" sqref="C39:C40" xr:uid="{E7E77A2A-018B-47FC-87A9-92E22C5E3017}">
      <formula1>"', Module Output - ?"</formula1>
    </dataValidation>
    <dataValidation type="list" errorStyle="warning" allowBlank="1" showInputMessage="1" showErrorMessage="1" sqref="D33:D34" xr:uid="{EBD6141D-C7DC-4F27-BCBA-5282B62280C5}">
      <formula1>"?,Gen IV, PS Redundancy Board, Eltek Power on the Ground"</formula1>
    </dataValidation>
    <dataValidation type="list" allowBlank="1" showInputMessage="1" showErrorMessage="1" sqref="E31" xr:uid="{07D21162-DED0-4778-BC26-3BAABD900987}">
      <formula1>"Alternate, Synchronize"</formula1>
    </dataValidation>
    <dataValidation type="list" allowBlank="1" showInputMessage="1" showErrorMessage="1" sqref="F24" xr:uid="{621A6CCD-43B9-4AC1-A2ED-AB552B3B1002}">
      <formula1>"?, CONNECT TO MODULE - YES, CONNECT TO MODULE - NO"</formula1>
    </dataValidation>
    <dataValidation type="list" errorStyle="warning" allowBlank="1" showInputMessage="1" showErrorMessage="1" sqref="F25" xr:uid="{6A86BE33-8F52-4999-82F4-6763FFA636D5}">
      <formula1>"'--,CAN,I/O"</formula1>
    </dataValidation>
    <dataValidation type="list" errorStyle="warning" allowBlank="1" showInputMessage="1" showErrorMessage="1" sqref="D32" xr:uid="{97CC2E96-A878-40E3-A3E9-24C4903C9A03}">
      <formula1>"?,NO,1,2"</formula1>
    </dataValidation>
    <dataValidation type="list" errorStyle="warning" allowBlank="1" showInputMessage="1" showErrorMessage="1" sqref="D21" xr:uid="{B7F26D2D-F739-437E-923F-95B9347FFDFF}">
      <formula1>"NO,1,2,3,4,5,6,7,8"</formula1>
    </dataValidation>
    <dataValidation type="list" allowBlank="1" showInputMessage="1" showErrorMessage="1" sqref="B43:C43" xr:uid="{8BDAAEE4-FF6B-47A4-83BA-6B3DE5FF47F0}">
      <formula1>"MINI DC I/O 6,'"</formula1>
    </dataValidation>
    <dataValidation type="list" allowBlank="1" showInputMessage="1" showErrorMessage="1" sqref="B42:C42" xr:uid="{8E3D5735-8C87-41DE-8A22-9C04018B9CDB}">
      <formula1>"MINI DC I/O 5,'"</formula1>
    </dataValidation>
    <dataValidation type="list" allowBlank="1" showInputMessage="1" showErrorMessage="1" sqref="C41" xr:uid="{131E7972-1EDF-4335-8E19-70FDF8386E37}">
      <formula1>"MINI DC I/O 4,'"</formula1>
    </dataValidation>
    <dataValidation type="list" allowBlank="1" showInputMessage="1" showErrorMessage="1" sqref="D31" xr:uid="{3683BD0F-AE55-496F-8A3B-ED26A8554D6F}">
      <formula1>"0,1,2, YES, NO"</formula1>
    </dataValidation>
    <dataValidation type="list" errorStyle="warning" allowBlank="1" showInputMessage="1" showErrorMessage="1" sqref="B36:C36" xr:uid="{31E0C224-58E3-4EC6-A5EB-F9843794829D}">
      <formula1>"--,DOOR SWITCH 2 (TC),'"</formula1>
    </dataValidation>
    <dataValidation type="list" allowBlank="1" showInputMessage="1" showErrorMessage="1" sqref="O35" xr:uid="{4A8792A3-F9BE-4E57-8A9E-9AD8870123EE}">
      <formula1>"DOOR SWITCH 2 (TC), "</formula1>
    </dataValidation>
    <dataValidation type="list" errorStyle="warning" allowBlank="1" showInputMessage="1" showErrorMessage="1" sqref="D8:F8" xr:uid="{971AD871-3938-45CE-80A2-62F709DF2820}">
      <formula1>"7X5,9X5,9X15,16X16,24X16, 18X18"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2E1ED-DCED-4AD5-8A8A-B179F32C6E17}">
  <dimension ref="B1:I176"/>
  <sheetViews>
    <sheetView topLeftCell="B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7.7109375" customWidth="1"/>
    <col min="5" max="5" width="18" customWidth="1"/>
    <col min="6" max="6" width="29" customWidth="1"/>
    <col min="7" max="7" width="14.28515625" customWidth="1"/>
  </cols>
  <sheetData>
    <row r="1" spans="2:7" ht="15.75" thickBot="1" x14ac:dyDescent="0.3">
      <c r="B1" s="23" t="s">
        <v>0</v>
      </c>
      <c r="C1" s="75" t="s">
        <v>1</v>
      </c>
      <c r="D1" s="75"/>
      <c r="E1" s="75"/>
      <c r="F1" s="75"/>
      <c r="G1" s="24" t="s">
        <v>2</v>
      </c>
    </row>
    <row r="2" spans="2:7" ht="30" customHeight="1" thickBot="1" x14ac:dyDescent="0.3">
      <c r="B2" s="72" t="s">
        <v>146</v>
      </c>
      <c r="C2" s="52"/>
      <c r="D2" s="52"/>
      <c r="E2" s="52"/>
      <c r="F2" s="52"/>
      <c r="G2" s="53" t="s">
        <v>3</v>
      </c>
    </row>
    <row r="3" spans="2:7" ht="15.75" thickBot="1" x14ac:dyDescent="0.3">
      <c r="B3" s="59" t="s">
        <v>4</v>
      </c>
      <c r="C3" s="60"/>
      <c r="D3" s="60" t="s">
        <v>5</v>
      </c>
      <c r="E3" s="60"/>
      <c r="F3" s="61"/>
      <c r="G3" s="58"/>
    </row>
    <row r="4" spans="2:7" ht="15" customHeight="1" x14ac:dyDescent="0.25">
      <c r="B4" s="62" t="s">
        <v>6</v>
      </c>
      <c r="C4" s="63"/>
      <c r="D4" s="63" t="s">
        <v>7</v>
      </c>
      <c r="E4" s="63"/>
      <c r="F4" s="77"/>
      <c r="G4" s="88" t="s">
        <v>147</v>
      </c>
    </row>
    <row r="5" spans="2:7" x14ac:dyDescent="0.25">
      <c r="B5" s="62" t="s">
        <v>8</v>
      </c>
      <c r="C5" s="63"/>
      <c r="D5" s="63" t="s">
        <v>9</v>
      </c>
      <c r="E5" s="63"/>
      <c r="F5" s="77"/>
      <c r="G5" s="54"/>
    </row>
    <row r="6" spans="2:7" x14ac:dyDescent="0.25">
      <c r="B6" s="65" t="s">
        <v>10</v>
      </c>
      <c r="C6" s="14" t="s">
        <v>11</v>
      </c>
      <c r="D6" s="63" t="s">
        <v>12</v>
      </c>
      <c r="E6" s="63"/>
      <c r="F6" s="77"/>
      <c r="G6" s="54"/>
    </row>
    <row r="7" spans="2:7" x14ac:dyDescent="0.25">
      <c r="B7" s="65"/>
      <c r="C7" s="14" t="s">
        <v>13</v>
      </c>
      <c r="D7" s="63" t="s">
        <v>14</v>
      </c>
      <c r="E7" s="63"/>
      <c r="F7" s="77"/>
      <c r="G7" s="54"/>
    </row>
    <row r="8" spans="2:7" x14ac:dyDescent="0.25">
      <c r="B8" s="65"/>
      <c r="C8" s="14" t="s">
        <v>15</v>
      </c>
      <c r="D8" s="63" t="s">
        <v>16</v>
      </c>
      <c r="E8" s="63"/>
      <c r="F8" s="77"/>
      <c r="G8" s="54"/>
    </row>
    <row r="9" spans="2:7" x14ac:dyDescent="0.25">
      <c r="B9" s="65"/>
      <c r="C9" s="14" t="s">
        <v>17</v>
      </c>
      <c r="D9" s="66">
        <v>20</v>
      </c>
      <c r="E9" s="66"/>
      <c r="F9" s="89"/>
      <c r="G9" s="54"/>
    </row>
    <row r="10" spans="2:7" x14ac:dyDescent="0.25">
      <c r="B10" s="62" t="s">
        <v>18</v>
      </c>
      <c r="C10" s="63"/>
      <c r="D10" s="66">
        <v>24</v>
      </c>
      <c r="E10" s="66"/>
      <c r="F10" s="89"/>
      <c r="G10" s="54"/>
    </row>
    <row r="11" spans="2:7" x14ac:dyDescent="0.25">
      <c r="B11" s="62" t="s">
        <v>19</v>
      </c>
      <c r="C11" s="63"/>
      <c r="D11" s="66">
        <v>144</v>
      </c>
      <c r="E11" s="66"/>
      <c r="F11" s="89"/>
      <c r="G11" s="54"/>
    </row>
    <row r="12" spans="2:7" x14ac:dyDescent="0.25">
      <c r="B12" s="62" t="s">
        <v>20</v>
      </c>
      <c r="C12" s="63"/>
      <c r="D12" s="63" t="s">
        <v>21</v>
      </c>
      <c r="E12" s="63"/>
      <c r="F12" s="77"/>
      <c r="G12" s="54"/>
    </row>
    <row r="13" spans="2:7" x14ac:dyDescent="0.25">
      <c r="B13" s="62" t="s">
        <v>22</v>
      </c>
      <c r="C13" s="63"/>
      <c r="D13" s="66">
        <v>1</v>
      </c>
      <c r="E13" s="66"/>
      <c r="F13" s="89"/>
      <c r="G13" s="54"/>
    </row>
    <row r="14" spans="2:7" ht="15.75" thickBot="1" x14ac:dyDescent="0.3">
      <c r="B14" s="68" t="s">
        <v>23</v>
      </c>
      <c r="C14" s="69"/>
      <c r="D14" s="70" t="s">
        <v>24</v>
      </c>
      <c r="E14" s="70"/>
      <c r="F14" s="81"/>
      <c r="G14" s="55"/>
    </row>
    <row r="15" spans="2:7" ht="15.75" thickBot="1" x14ac:dyDescent="0.3"/>
    <row r="16" spans="2:7" ht="15.75" customHeight="1" thickBot="1" x14ac:dyDescent="0.3">
      <c r="B16" s="82" t="s">
        <v>25</v>
      </c>
      <c r="C16" s="83"/>
      <c r="D16" s="83"/>
      <c r="E16" s="83"/>
      <c r="F16" s="84"/>
      <c r="G16" s="93" t="s">
        <v>147</v>
      </c>
    </row>
    <row r="17" spans="2:7" x14ac:dyDescent="0.25">
      <c r="B17" s="59" t="s">
        <v>4</v>
      </c>
      <c r="C17" s="60"/>
      <c r="D17" s="39" t="s">
        <v>5</v>
      </c>
      <c r="E17" s="39" t="s">
        <v>26</v>
      </c>
      <c r="F17" s="40" t="s">
        <v>27</v>
      </c>
      <c r="G17" s="105"/>
    </row>
    <row r="18" spans="2:7" x14ac:dyDescent="0.25">
      <c r="B18" s="62" t="s">
        <v>28</v>
      </c>
      <c r="C18" s="63"/>
      <c r="D18" s="14" t="s">
        <v>29</v>
      </c>
      <c r="E18" s="14" t="s">
        <v>30</v>
      </c>
      <c r="F18" s="41" t="s">
        <v>31</v>
      </c>
      <c r="G18" s="105"/>
    </row>
    <row r="19" spans="2:7" x14ac:dyDescent="0.25">
      <c r="B19" s="62" t="s">
        <v>32</v>
      </c>
      <c r="C19" s="63"/>
      <c r="D19" s="14" t="s">
        <v>10</v>
      </c>
      <c r="E19" s="14" t="s">
        <v>30</v>
      </c>
      <c r="F19" s="41" t="s">
        <v>31</v>
      </c>
      <c r="G19" s="105"/>
    </row>
    <row r="20" spans="2:7" x14ac:dyDescent="0.25">
      <c r="B20" s="62" t="s">
        <v>33</v>
      </c>
      <c r="C20" s="63"/>
      <c r="D20" s="14" t="s">
        <v>34</v>
      </c>
      <c r="E20" s="34" t="s">
        <v>35</v>
      </c>
      <c r="F20" s="31" t="s">
        <v>35</v>
      </c>
      <c r="G20" s="105"/>
    </row>
    <row r="21" spans="2:7" x14ac:dyDescent="0.25">
      <c r="B21" s="62" t="s">
        <v>36</v>
      </c>
      <c r="C21" s="63"/>
      <c r="D21" s="37" t="s">
        <v>34</v>
      </c>
      <c r="E21" s="37" t="s">
        <v>35</v>
      </c>
      <c r="F21" s="31"/>
      <c r="G21" s="105"/>
    </row>
    <row r="22" spans="2:7" x14ac:dyDescent="0.25">
      <c r="B22" s="62" t="s">
        <v>37</v>
      </c>
      <c r="C22" s="63"/>
      <c r="D22" s="37" t="s">
        <v>34</v>
      </c>
      <c r="E22" s="37"/>
      <c r="F22" s="41"/>
      <c r="G22" s="105"/>
    </row>
    <row r="23" spans="2:7" x14ac:dyDescent="0.25">
      <c r="B23" s="62" t="s">
        <v>38</v>
      </c>
      <c r="C23" s="63"/>
      <c r="D23" s="37" t="s">
        <v>34</v>
      </c>
      <c r="E23" s="37"/>
      <c r="F23" s="41"/>
      <c r="G23" s="105"/>
    </row>
    <row r="24" spans="2:7" x14ac:dyDescent="0.25">
      <c r="B24" s="62" t="s">
        <v>39</v>
      </c>
      <c r="C24" s="63"/>
      <c r="D24" s="37">
        <v>1</v>
      </c>
      <c r="E24" s="37" t="s">
        <v>35</v>
      </c>
      <c r="F24" s="31" t="s">
        <v>40</v>
      </c>
      <c r="G24" s="105"/>
    </row>
    <row r="25" spans="2:7" x14ac:dyDescent="0.25">
      <c r="B25" s="62" t="s">
        <v>41</v>
      </c>
      <c r="C25" s="63"/>
      <c r="D25" s="37" t="s">
        <v>34</v>
      </c>
      <c r="E25" s="37" t="s">
        <v>35</v>
      </c>
      <c r="F25" s="31"/>
      <c r="G25" s="105"/>
    </row>
    <row r="26" spans="2:7" x14ac:dyDescent="0.25">
      <c r="B26" s="62" t="s">
        <v>42</v>
      </c>
      <c r="C26" s="63"/>
      <c r="D26" s="37" t="s">
        <v>34</v>
      </c>
      <c r="E26" s="37" t="s">
        <v>35</v>
      </c>
      <c r="F26" s="31" t="s">
        <v>35</v>
      </c>
      <c r="G26" s="105"/>
    </row>
    <row r="27" spans="2:7" x14ac:dyDescent="0.25">
      <c r="B27" s="62" t="s">
        <v>43</v>
      </c>
      <c r="C27" s="63"/>
      <c r="D27" s="36" t="s">
        <v>34</v>
      </c>
      <c r="E27" s="37" t="s">
        <v>35</v>
      </c>
      <c r="F27" s="31" t="s">
        <v>35</v>
      </c>
      <c r="G27" s="105"/>
    </row>
    <row r="28" spans="2:7" x14ac:dyDescent="0.25">
      <c r="B28" s="62" t="s">
        <v>44</v>
      </c>
      <c r="C28" s="63"/>
      <c r="D28" s="36" t="s">
        <v>34</v>
      </c>
      <c r="E28" s="37" t="s">
        <v>35</v>
      </c>
      <c r="F28" s="31" t="s">
        <v>35</v>
      </c>
      <c r="G28" s="105"/>
    </row>
    <row r="29" spans="2:7" x14ac:dyDescent="0.25">
      <c r="B29" s="62" t="s">
        <v>45</v>
      </c>
      <c r="C29" s="63"/>
      <c r="D29" s="36" t="s">
        <v>34</v>
      </c>
      <c r="E29" s="37" t="s">
        <v>35</v>
      </c>
      <c r="F29" s="31" t="s">
        <v>35</v>
      </c>
      <c r="G29" s="105"/>
    </row>
    <row r="30" spans="2:7" x14ac:dyDescent="0.25">
      <c r="B30" s="62" t="s">
        <v>46</v>
      </c>
      <c r="C30" s="63"/>
      <c r="D30" s="36" t="s">
        <v>47</v>
      </c>
      <c r="E30" s="37" t="s">
        <v>35</v>
      </c>
      <c r="F30" s="31" t="s">
        <v>35</v>
      </c>
      <c r="G30" s="105"/>
    </row>
    <row r="31" spans="2:7" x14ac:dyDescent="0.25">
      <c r="B31" s="62" t="s">
        <v>48</v>
      </c>
      <c r="C31" s="63"/>
      <c r="D31" s="37" t="s">
        <v>34</v>
      </c>
      <c r="E31" s="37" t="s">
        <v>35</v>
      </c>
      <c r="F31" s="31" t="s">
        <v>35</v>
      </c>
      <c r="G31" s="105"/>
    </row>
    <row r="32" spans="2:7" x14ac:dyDescent="0.25">
      <c r="B32" s="62" t="s">
        <v>49</v>
      </c>
      <c r="C32" s="63"/>
      <c r="D32" s="37">
        <v>1</v>
      </c>
      <c r="E32" s="37" t="s">
        <v>35</v>
      </c>
      <c r="F32" s="31" t="s">
        <v>35</v>
      </c>
      <c r="G32" s="105"/>
    </row>
    <row r="33" spans="2:7" ht="15.75" thickBot="1" x14ac:dyDescent="0.3">
      <c r="B33" s="68" t="s">
        <v>50</v>
      </c>
      <c r="C33" s="69"/>
      <c r="D33" s="38" t="s">
        <v>51</v>
      </c>
      <c r="E33" s="38"/>
      <c r="F33" s="35"/>
      <c r="G33" s="106"/>
    </row>
    <row r="34" spans="2:7" ht="15.75" thickBot="1" x14ac:dyDescent="0.3">
      <c r="B34" s="42"/>
      <c r="C34" s="42"/>
      <c r="D34" s="27"/>
      <c r="E34" s="27"/>
      <c r="F34" s="28"/>
      <c r="G34" s="29"/>
    </row>
    <row r="35" spans="2:7" ht="15" customHeight="1" x14ac:dyDescent="0.25">
      <c r="B35" s="85" t="s">
        <v>52</v>
      </c>
      <c r="C35" s="86"/>
      <c r="D35" s="86"/>
      <c r="E35" s="86"/>
      <c r="F35" s="87"/>
      <c r="G35" s="96" t="s">
        <v>53</v>
      </c>
    </row>
    <row r="36" spans="2:7" x14ac:dyDescent="0.25">
      <c r="B36" s="99" t="s">
        <v>54</v>
      </c>
      <c r="C36" s="48"/>
      <c r="D36" s="37">
        <f>IF(B36="DOOR SWITCH 2 (TC)",1,"N/A")</f>
        <v>1</v>
      </c>
      <c r="E36" s="37">
        <f>IF(B36="DOOR SWITCH 2 (TC)",1,"N/A")</f>
        <v>1</v>
      </c>
      <c r="F36" s="34" t="str">
        <f>IF(B36="DOOR SWITCH 2 (TC)","VIP 1","N/A")</f>
        <v>VIP 1</v>
      </c>
      <c r="G36" s="97"/>
    </row>
    <row r="37" spans="2:7" ht="15" hidden="1" customHeight="1" x14ac:dyDescent="0.25">
      <c r="B37" s="100" t="s">
        <v>55</v>
      </c>
      <c r="C37" s="18" t="s">
        <v>55</v>
      </c>
      <c r="D37" s="19" t="s">
        <v>55</v>
      </c>
      <c r="E37" s="19" t="s">
        <v>55</v>
      </c>
      <c r="F37" s="25" t="s">
        <v>55</v>
      </c>
      <c r="G37" s="97"/>
    </row>
    <row r="38" spans="2:7" ht="15" hidden="1" customHeight="1" x14ac:dyDescent="0.25">
      <c r="B38" s="100"/>
      <c r="C38" s="19" t="s">
        <v>55</v>
      </c>
      <c r="D38" s="20" t="s">
        <v>55</v>
      </c>
      <c r="E38" s="19" t="s">
        <v>55</v>
      </c>
      <c r="F38" s="25"/>
      <c r="G38" s="97"/>
    </row>
    <row r="39" spans="2:7" x14ac:dyDescent="0.25">
      <c r="B39" s="43" t="s">
        <v>56</v>
      </c>
      <c r="C39" s="34" t="s">
        <v>57</v>
      </c>
      <c r="D39" s="34" t="str">
        <f>IF(B39="PS Redundancy Board","I/O Board Outputs - NO"," ")</f>
        <v>I/O Board Outputs - NO</v>
      </c>
      <c r="E39" s="34" t="str">
        <f>IF(B39="PS Redundancy Board","Sensor Address -1"," ")</f>
        <v>Sensor Address -1</v>
      </c>
      <c r="F39" s="41" t="s">
        <v>58</v>
      </c>
      <c r="G39" s="97"/>
    </row>
    <row r="40" spans="2:7" ht="15" hidden="1" customHeight="1" x14ac:dyDescent="0.25">
      <c r="B40" s="43" t="s">
        <v>55</v>
      </c>
      <c r="C40" s="34" t="s">
        <v>55</v>
      </c>
      <c r="D40" s="34" t="str">
        <f>IF(B40="PS Redundancy Board","I/O Board Outputs - NO"," ")</f>
        <v xml:space="preserve"> </v>
      </c>
      <c r="E40" s="34" t="str">
        <f>IF(B40="PS Redundancy Board","Sensor Address -2"," ")</f>
        <v xml:space="preserve"> </v>
      </c>
      <c r="F40" s="34"/>
      <c r="G40" s="97"/>
    </row>
    <row r="41" spans="2:7" ht="15" hidden="1" customHeight="1" x14ac:dyDescent="0.25">
      <c r="B41" s="43" t="s">
        <v>55</v>
      </c>
      <c r="C41" s="34"/>
      <c r="D41" s="34" t="str">
        <f>IF(B41="PS Redundancy Board","I/O Board Outputs - NO"," ")</f>
        <v xml:space="preserve"> </v>
      </c>
      <c r="E41" s="34" t="str">
        <f>IF(B41="PS Redundancy Board","Sensor Address -3"," ")</f>
        <v xml:space="preserve"> </v>
      </c>
      <c r="F41" s="34"/>
      <c r="G41" s="97"/>
    </row>
    <row r="42" spans="2:7" ht="15" hidden="1" customHeight="1" x14ac:dyDescent="0.25">
      <c r="B42" s="101" t="s">
        <v>55</v>
      </c>
      <c r="C42" s="102"/>
      <c r="D42" s="37" t="s">
        <v>35</v>
      </c>
      <c r="E42" s="37" t="s">
        <v>35</v>
      </c>
      <c r="F42" s="34"/>
      <c r="G42" s="97"/>
    </row>
    <row r="43" spans="2:7" ht="15.75" thickBot="1" x14ac:dyDescent="0.3">
      <c r="B43" s="103" t="s">
        <v>55</v>
      </c>
      <c r="C43" s="104"/>
      <c r="D43" s="13"/>
      <c r="E43" s="13"/>
      <c r="F43" s="44"/>
      <c r="G43" s="98"/>
    </row>
    <row r="44" spans="2:7" ht="15.75" thickBot="1" x14ac:dyDescent="0.3">
      <c r="B44" s="26"/>
      <c r="C44" s="27"/>
      <c r="D44" s="27"/>
      <c r="E44" s="27"/>
      <c r="F44" s="28"/>
      <c r="G44" s="29"/>
    </row>
    <row r="45" spans="2:7" ht="30" customHeight="1" thickBot="1" x14ac:dyDescent="0.3">
      <c r="B45" s="72" t="s">
        <v>59</v>
      </c>
      <c r="C45" s="52"/>
      <c r="D45" s="52"/>
      <c r="E45" s="52"/>
      <c r="F45" s="52"/>
      <c r="G45" s="53" t="s">
        <v>60</v>
      </c>
    </row>
    <row r="46" spans="2:7" ht="15.75" thickBot="1" x14ac:dyDescent="0.3">
      <c r="B46" s="59" t="s">
        <v>4</v>
      </c>
      <c r="C46" s="60"/>
      <c r="D46" s="60" t="s">
        <v>5</v>
      </c>
      <c r="E46" s="60"/>
      <c r="F46" s="61"/>
      <c r="G46" s="58"/>
    </row>
    <row r="47" spans="2:7" x14ac:dyDescent="0.25">
      <c r="B47" s="62" t="s">
        <v>6</v>
      </c>
      <c r="C47" s="63"/>
      <c r="D47" s="63" t="s">
        <v>61</v>
      </c>
      <c r="E47" s="63"/>
      <c r="F47" s="64"/>
      <c r="G47" s="53" t="s">
        <v>62</v>
      </c>
    </row>
    <row r="48" spans="2:7" x14ac:dyDescent="0.25">
      <c r="B48" s="62" t="s">
        <v>8</v>
      </c>
      <c r="C48" s="63"/>
      <c r="D48" s="63" t="s">
        <v>9</v>
      </c>
      <c r="E48" s="63"/>
      <c r="F48" s="64"/>
      <c r="G48" s="54"/>
    </row>
    <row r="49" spans="2:9" x14ac:dyDescent="0.25">
      <c r="B49" s="65" t="s">
        <v>10</v>
      </c>
      <c r="C49" s="14" t="s">
        <v>11</v>
      </c>
      <c r="D49" s="63" t="s">
        <v>12</v>
      </c>
      <c r="E49" s="63"/>
      <c r="F49" s="64"/>
      <c r="G49" s="54"/>
    </row>
    <row r="50" spans="2:9" x14ac:dyDescent="0.25">
      <c r="B50" s="65"/>
      <c r="C50" s="14" t="s">
        <v>13</v>
      </c>
      <c r="D50" s="63" t="s">
        <v>14</v>
      </c>
      <c r="E50" s="63"/>
      <c r="F50" s="64"/>
      <c r="G50" s="54"/>
    </row>
    <row r="51" spans="2:9" x14ac:dyDescent="0.25">
      <c r="B51" s="65"/>
      <c r="C51" s="14" t="s">
        <v>15</v>
      </c>
      <c r="D51" s="63" t="s">
        <v>63</v>
      </c>
      <c r="E51" s="63"/>
      <c r="F51" s="64"/>
      <c r="G51" s="54"/>
      <c r="H51" s="30"/>
    </row>
    <row r="52" spans="2:9" x14ac:dyDescent="0.25">
      <c r="B52" s="65"/>
      <c r="C52" s="14" t="s">
        <v>17</v>
      </c>
      <c r="D52" s="66">
        <f>IF(D51="9x5","66 OR 46 - TYPE IN THE RIGHT ONE",IF(D51="16x16",20,IF(D51="24x16",20,(IF(D51="9x15",34,"SELECT MODULE SIZE")))))</f>
        <v>20</v>
      </c>
      <c r="E52" s="66"/>
      <c r="F52" s="67"/>
      <c r="G52" s="54"/>
      <c r="I52" s="4"/>
    </row>
    <row r="53" spans="2:9" x14ac:dyDescent="0.25">
      <c r="B53" s="62" t="s">
        <v>18</v>
      </c>
      <c r="C53" s="63"/>
      <c r="D53" s="66">
        <v>64</v>
      </c>
      <c r="E53" s="66"/>
      <c r="F53" s="67"/>
      <c r="G53" s="54"/>
    </row>
    <row r="54" spans="2:9" x14ac:dyDescent="0.25">
      <c r="B54" s="62" t="s">
        <v>19</v>
      </c>
      <c r="C54" s="63"/>
      <c r="D54" s="66">
        <v>192</v>
      </c>
      <c r="E54" s="66"/>
      <c r="F54" s="67"/>
      <c r="G54" s="54"/>
    </row>
    <row r="55" spans="2:9" x14ac:dyDescent="0.25">
      <c r="B55" s="62" t="s">
        <v>20</v>
      </c>
      <c r="C55" s="63"/>
      <c r="D55" s="63" t="s">
        <v>21</v>
      </c>
      <c r="E55" s="63"/>
      <c r="F55" s="64"/>
      <c r="G55" s="54"/>
    </row>
    <row r="56" spans="2:9" x14ac:dyDescent="0.25">
      <c r="B56" s="62" t="s">
        <v>22</v>
      </c>
      <c r="C56" s="63"/>
      <c r="D56" s="66">
        <v>1</v>
      </c>
      <c r="E56" s="66"/>
      <c r="F56" s="67"/>
      <c r="G56" s="54"/>
    </row>
    <row r="57" spans="2:9" ht="15.75" thickBot="1" x14ac:dyDescent="0.3">
      <c r="B57" s="68" t="s">
        <v>23</v>
      </c>
      <c r="C57" s="69"/>
      <c r="D57" s="70" t="s">
        <v>24</v>
      </c>
      <c r="E57" s="70"/>
      <c r="F57" s="71"/>
      <c r="G57" s="55"/>
    </row>
    <row r="58" spans="2:9" ht="15.75" thickBot="1" x14ac:dyDescent="0.3"/>
    <row r="59" spans="2:9" ht="15.75" thickBot="1" x14ac:dyDescent="0.3">
      <c r="B59" s="51" t="s">
        <v>25</v>
      </c>
      <c r="C59" s="52"/>
      <c r="D59" s="52"/>
      <c r="E59" s="52"/>
      <c r="F59" s="52"/>
      <c r="G59" s="53" t="s">
        <v>62</v>
      </c>
    </row>
    <row r="60" spans="2:9" x14ac:dyDescent="0.25">
      <c r="B60" s="56" t="s">
        <v>4</v>
      </c>
      <c r="C60" s="57"/>
      <c r="D60" s="21" t="s">
        <v>5</v>
      </c>
      <c r="E60" s="21" t="s">
        <v>26</v>
      </c>
      <c r="F60" s="22" t="s">
        <v>27</v>
      </c>
      <c r="G60" s="54"/>
    </row>
    <row r="61" spans="2:9" x14ac:dyDescent="0.25">
      <c r="B61" s="49" t="s">
        <v>28</v>
      </c>
      <c r="C61" s="50"/>
      <c r="D61" s="14" t="s">
        <v>64</v>
      </c>
      <c r="E61" s="14" t="s">
        <v>30</v>
      </c>
      <c r="F61" s="15" t="s">
        <v>31</v>
      </c>
      <c r="G61" s="54"/>
    </row>
    <row r="62" spans="2:9" x14ac:dyDescent="0.25">
      <c r="B62" s="49" t="s">
        <v>28</v>
      </c>
      <c r="C62" s="50"/>
      <c r="D62" s="14" t="s">
        <v>9</v>
      </c>
      <c r="E62" s="14" t="s">
        <v>30</v>
      </c>
      <c r="F62" s="15" t="s">
        <v>31</v>
      </c>
      <c r="G62" s="54"/>
    </row>
    <row r="63" spans="2:9" x14ac:dyDescent="0.25">
      <c r="B63" s="49" t="s">
        <v>28</v>
      </c>
      <c r="C63" s="50"/>
      <c r="D63" s="14" t="s">
        <v>65</v>
      </c>
      <c r="E63" s="14" t="s">
        <v>30</v>
      </c>
      <c r="F63" s="15" t="s">
        <v>31</v>
      </c>
      <c r="G63" s="54"/>
    </row>
    <row r="64" spans="2:9" x14ac:dyDescent="0.25">
      <c r="B64" s="49" t="s">
        <v>28</v>
      </c>
      <c r="C64" s="50"/>
      <c r="D64" s="14" t="s">
        <v>29</v>
      </c>
      <c r="E64" s="14" t="s">
        <v>30</v>
      </c>
      <c r="F64" s="15" t="s">
        <v>31</v>
      </c>
      <c r="G64" s="54"/>
    </row>
    <row r="65" spans="2:7" x14ac:dyDescent="0.25">
      <c r="B65" s="49" t="s">
        <v>32</v>
      </c>
      <c r="C65" s="50"/>
      <c r="D65" s="14" t="s">
        <v>66</v>
      </c>
      <c r="E65" s="14" t="s">
        <v>30</v>
      </c>
      <c r="F65" s="15" t="s">
        <v>31</v>
      </c>
      <c r="G65" s="54"/>
    </row>
    <row r="66" spans="2:7" x14ac:dyDescent="0.25">
      <c r="B66" s="49" t="s">
        <v>32</v>
      </c>
      <c r="C66" s="50"/>
      <c r="D66" s="14" t="s">
        <v>67</v>
      </c>
      <c r="E66" s="14" t="s">
        <v>30</v>
      </c>
      <c r="F66" s="15" t="s">
        <v>31</v>
      </c>
      <c r="G66" s="54"/>
    </row>
    <row r="67" spans="2:7" x14ac:dyDescent="0.25">
      <c r="B67" s="49" t="s">
        <v>32</v>
      </c>
      <c r="C67" s="50"/>
      <c r="D67" s="14" t="s">
        <v>10</v>
      </c>
      <c r="E67" s="14" t="s">
        <v>30</v>
      </c>
      <c r="F67" s="15" t="s">
        <v>31</v>
      </c>
      <c r="G67" s="54"/>
    </row>
    <row r="68" spans="2:7" x14ac:dyDescent="0.25">
      <c r="B68" s="49" t="s">
        <v>33</v>
      </c>
      <c r="C68" s="50"/>
      <c r="D68" s="14" t="s">
        <v>67</v>
      </c>
      <c r="E68" s="14" t="s">
        <v>30</v>
      </c>
      <c r="F68" s="15" t="s">
        <v>31</v>
      </c>
      <c r="G68" s="54"/>
    </row>
    <row r="69" spans="2:7" x14ac:dyDescent="0.25">
      <c r="B69" s="49" t="s">
        <v>36</v>
      </c>
      <c r="C69" s="50"/>
      <c r="D69" s="37">
        <v>2</v>
      </c>
      <c r="E69" s="37" t="s">
        <v>35</v>
      </c>
      <c r="F69" s="16" t="s">
        <v>68</v>
      </c>
      <c r="G69" s="54"/>
    </row>
    <row r="70" spans="2:7" x14ac:dyDescent="0.25">
      <c r="B70" s="49" t="s">
        <v>37</v>
      </c>
      <c r="C70" s="50"/>
      <c r="D70" s="37" t="s">
        <v>34</v>
      </c>
      <c r="E70" s="37"/>
      <c r="F70" s="15"/>
      <c r="G70" s="54"/>
    </row>
    <row r="71" spans="2:7" x14ac:dyDescent="0.25">
      <c r="B71" s="49" t="s">
        <v>38</v>
      </c>
      <c r="C71" s="50"/>
      <c r="D71" s="37" t="s">
        <v>34</v>
      </c>
      <c r="E71" s="37"/>
      <c r="F71" s="15"/>
      <c r="G71" s="54"/>
    </row>
    <row r="72" spans="2:7" x14ac:dyDescent="0.25">
      <c r="B72" s="49" t="s">
        <v>39</v>
      </c>
      <c r="C72" s="50"/>
      <c r="D72" s="37">
        <v>1</v>
      </c>
      <c r="E72" s="37" t="s">
        <v>35</v>
      </c>
      <c r="F72" s="16" t="s">
        <v>40</v>
      </c>
      <c r="G72" s="54"/>
    </row>
    <row r="73" spans="2:7" x14ac:dyDescent="0.25">
      <c r="B73" s="49" t="s">
        <v>41</v>
      </c>
      <c r="C73" s="50"/>
      <c r="D73" s="36" t="s">
        <v>34</v>
      </c>
      <c r="E73" s="37" t="s">
        <v>35</v>
      </c>
      <c r="F73" s="31" t="s">
        <v>35</v>
      </c>
      <c r="G73" s="54"/>
    </row>
    <row r="74" spans="2:7" x14ac:dyDescent="0.25">
      <c r="B74" s="49" t="s">
        <v>42</v>
      </c>
      <c r="C74" s="50"/>
      <c r="D74" s="37">
        <v>4</v>
      </c>
      <c r="E74" s="37" t="s">
        <v>35</v>
      </c>
      <c r="F74" s="16" t="s">
        <v>35</v>
      </c>
      <c r="G74" s="54"/>
    </row>
    <row r="75" spans="2:7" x14ac:dyDescent="0.25">
      <c r="B75" s="49" t="s">
        <v>43</v>
      </c>
      <c r="C75" s="50"/>
      <c r="D75" s="36" t="s">
        <v>34</v>
      </c>
      <c r="E75" s="37" t="s">
        <v>35</v>
      </c>
      <c r="F75" s="16" t="s">
        <v>35</v>
      </c>
      <c r="G75" s="54"/>
    </row>
    <row r="76" spans="2:7" x14ac:dyDescent="0.25">
      <c r="B76" s="49" t="s">
        <v>44</v>
      </c>
      <c r="C76" s="50"/>
      <c r="D76" s="36" t="s">
        <v>47</v>
      </c>
      <c r="E76" s="37" t="s">
        <v>35</v>
      </c>
      <c r="F76" s="16" t="s">
        <v>35</v>
      </c>
      <c r="G76" s="54"/>
    </row>
    <row r="77" spans="2:7" x14ac:dyDescent="0.25">
      <c r="B77" s="49" t="s">
        <v>45</v>
      </c>
      <c r="C77" s="50"/>
      <c r="D77" s="36" t="s">
        <v>34</v>
      </c>
      <c r="E77" s="37" t="s">
        <v>35</v>
      </c>
      <c r="F77" s="16" t="s">
        <v>35</v>
      </c>
      <c r="G77" s="54"/>
    </row>
    <row r="78" spans="2:7" x14ac:dyDescent="0.25">
      <c r="B78" s="49" t="s">
        <v>46</v>
      </c>
      <c r="C78" s="50"/>
      <c r="D78" s="36" t="s">
        <v>47</v>
      </c>
      <c r="E78" s="37" t="s">
        <v>35</v>
      </c>
      <c r="F78" s="16" t="s">
        <v>35</v>
      </c>
      <c r="G78" s="54"/>
    </row>
    <row r="79" spans="2:7" x14ac:dyDescent="0.25">
      <c r="B79" s="49" t="s">
        <v>48</v>
      </c>
      <c r="C79" s="50"/>
      <c r="D79" s="37" t="s">
        <v>34</v>
      </c>
      <c r="E79" s="37" t="s">
        <v>55</v>
      </c>
      <c r="F79" s="16" t="s">
        <v>35</v>
      </c>
      <c r="G79" s="54"/>
    </row>
    <row r="80" spans="2:7" x14ac:dyDescent="0.25">
      <c r="B80" s="49" t="s">
        <v>49</v>
      </c>
      <c r="C80" s="50"/>
      <c r="D80" s="37">
        <v>1</v>
      </c>
      <c r="E80" s="37" t="s">
        <v>35</v>
      </c>
      <c r="F80" s="16" t="s">
        <v>35</v>
      </c>
      <c r="G80" s="54"/>
    </row>
    <row r="81" spans="2:9" ht="15.75" thickBot="1" x14ac:dyDescent="0.3">
      <c r="B81" s="73" t="s">
        <v>50</v>
      </c>
      <c r="C81" s="74"/>
      <c r="D81" s="13" t="s">
        <v>69</v>
      </c>
      <c r="E81" s="13"/>
      <c r="F81" s="17"/>
      <c r="G81" s="55"/>
    </row>
    <row r="82" spans="2:9" ht="15.75" thickBot="1" x14ac:dyDescent="0.3">
      <c r="C82" s="12"/>
      <c r="D82" s="12"/>
      <c r="E82" s="11"/>
      <c r="F82" s="4"/>
      <c r="G82" s="8"/>
    </row>
    <row r="83" spans="2:9" ht="30" customHeight="1" thickBot="1" x14ac:dyDescent="0.3">
      <c r="B83" s="72" t="s">
        <v>70</v>
      </c>
      <c r="C83" s="52"/>
      <c r="D83" s="52"/>
      <c r="E83" s="52"/>
      <c r="F83" s="52"/>
      <c r="G83" s="53" t="s">
        <v>71</v>
      </c>
    </row>
    <row r="84" spans="2:9" ht="15.75" thickBot="1" x14ac:dyDescent="0.3">
      <c r="B84" s="59" t="s">
        <v>4</v>
      </c>
      <c r="C84" s="60"/>
      <c r="D84" s="60" t="s">
        <v>5</v>
      </c>
      <c r="E84" s="60"/>
      <c r="F84" s="61"/>
      <c r="G84" s="58"/>
    </row>
    <row r="85" spans="2:9" x14ac:dyDescent="0.25">
      <c r="B85" s="62" t="s">
        <v>6</v>
      </c>
      <c r="C85" s="63"/>
      <c r="D85" s="63" t="s">
        <v>61</v>
      </c>
      <c r="E85" s="63"/>
      <c r="F85" s="64"/>
      <c r="G85" s="53" t="s">
        <v>72</v>
      </c>
    </row>
    <row r="86" spans="2:9" x14ac:dyDescent="0.25">
      <c r="B86" s="62" t="s">
        <v>8</v>
      </c>
      <c r="C86" s="63"/>
      <c r="D86" s="63" t="s">
        <v>9</v>
      </c>
      <c r="E86" s="63"/>
      <c r="F86" s="64"/>
      <c r="G86" s="54"/>
    </row>
    <row r="87" spans="2:9" x14ac:dyDescent="0.25">
      <c r="B87" s="65" t="s">
        <v>10</v>
      </c>
      <c r="C87" s="14" t="s">
        <v>11</v>
      </c>
      <c r="D87" s="63" t="s">
        <v>12</v>
      </c>
      <c r="E87" s="63"/>
      <c r="F87" s="64"/>
      <c r="G87" s="54"/>
    </row>
    <row r="88" spans="2:9" x14ac:dyDescent="0.25">
      <c r="B88" s="65"/>
      <c r="C88" s="14" t="s">
        <v>13</v>
      </c>
      <c r="D88" s="63" t="s">
        <v>14</v>
      </c>
      <c r="E88" s="63"/>
      <c r="F88" s="64"/>
      <c r="G88" s="54"/>
    </row>
    <row r="89" spans="2:9" x14ac:dyDescent="0.25">
      <c r="B89" s="65"/>
      <c r="C89" s="14" t="s">
        <v>15</v>
      </c>
      <c r="D89" s="63" t="s">
        <v>63</v>
      </c>
      <c r="E89" s="63"/>
      <c r="F89" s="64"/>
      <c r="G89" s="54"/>
      <c r="H89" s="30"/>
    </row>
    <row r="90" spans="2:9" x14ac:dyDescent="0.25">
      <c r="B90" s="65"/>
      <c r="C90" s="14" t="s">
        <v>17</v>
      </c>
      <c r="D90" s="66">
        <f>IF(D89="9x5","66 OR 46 - TYPE IN THE RIGHT ONE",IF(D89="16x16",20,IF(D89="24x16",20,(IF(D89="9x15",34,"SELECT MODULE SIZE")))))</f>
        <v>20</v>
      </c>
      <c r="E90" s="66"/>
      <c r="F90" s="67"/>
      <c r="G90" s="54"/>
      <c r="I90" s="4"/>
    </row>
    <row r="91" spans="2:9" x14ac:dyDescent="0.25">
      <c r="B91" s="62" t="s">
        <v>18</v>
      </c>
      <c r="C91" s="63"/>
      <c r="D91" s="66">
        <v>64</v>
      </c>
      <c r="E91" s="66"/>
      <c r="F91" s="67"/>
      <c r="G91" s="54"/>
    </row>
    <row r="92" spans="2:9" x14ac:dyDescent="0.25">
      <c r="B92" s="62" t="s">
        <v>19</v>
      </c>
      <c r="C92" s="63"/>
      <c r="D92" s="66">
        <v>96</v>
      </c>
      <c r="E92" s="66"/>
      <c r="F92" s="67"/>
      <c r="G92" s="54"/>
    </row>
    <row r="93" spans="2:9" x14ac:dyDescent="0.25">
      <c r="B93" s="62" t="s">
        <v>20</v>
      </c>
      <c r="C93" s="63"/>
      <c r="D93" s="63" t="s">
        <v>21</v>
      </c>
      <c r="E93" s="63"/>
      <c r="F93" s="64"/>
      <c r="G93" s="54"/>
    </row>
    <row r="94" spans="2:9" x14ac:dyDescent="0.25">
      <c r="B94" s="62" t="s">
        <v>22</v>
      </c>
      <c r="C94" s="63"/>
      <c r="D94" s="66">
        <v>1</v>
      </c>
      <c r="E94" s="66"/>
      <c r="F94" s="67"/>
      <c r="G94" s="54"/>
    </row>
    <row r="95" spans="2:9" ht="15.75" thickBot="1" x14ac:dyDescent="0.3">
      <c r="B95" s="68" t="s">
        <v>23</v>
      </c>
      <c r="C95" s="69"/>
      <c r="D95" s="70" t="s">
        <v>24</v>
      </c>
      <c r="E95" s="70"/>
      <c r="F95" s="71"/>
      <c r="G95" s="55"/>
    </row>
    <row r="96" spans="2:9" ht="15.75" thickBot="1" x14ac:dyDescent="0.3"/>
    <row r="97" spans="2:7" ht="15.75" thickBot="1" x14ac:dyDescent="0.3">
      <c r="B97" s="51" t="s">
        <v>25</v>
      </c>
      <c r="C97" s="52"/>
      <c r="D97" s="52"/>
      <c r="E97" s="52"/>
      <c r="F97" s="52"/>
      <c r="G97" s="53" t="s">
        <v>72</v>
      </c>
    </row>
    <row r="98" spans="2:7" x14ac:dyDescent="0.25">
      <c r="B98" s="56" t="s">
        <v>4</v>
      </c>
      <c r="C98" s="57"/>
      <c r="D98" s="21" t="s">
        <v>5</v>
      </c>
      <c r="E98" s="21" t="s">
        <v>26</v>
      </c>
      <c r="F98" s="22" t="s">
        <v>27</v>
      </c>
      <c r="G98" s="54"/>
    </row>
    <row r="99" spans="2:7" x14ac:dyDescent="0.25">
      <c r="B99" s="49" t="s">
        <v>28</v>
      </c>
      <c r="C99" s="50"/>
      <c r="D99" s="14" t="s">
        <v>64</v>
      </c>
      <c r="E99" s="14" t="s">
        <v>30</v>
      </c>
      <c r="F99" s="15" t="s">
        <v>31</v>
      </c>
      <c r="G99" s="54"/>
    </row>
    <row r="100" spans="2:7" x14ac:dyDescent="0.25">
      <c r="B100" s="49" t="s">
        <v>28</v>
      </c>
      <c r="C100" s="50"/>
      <c r="D100" s="14" t="s">
        <v>9</v>
      </c>
      <c r="E100" s="14" t="s">
        <v>30</v>
      </c>
      <c r="F100" s="15" t="s">
        <v>31</v>
      </c>
      <c r="G100" s="54"/>
    </row>
    <row r="101" spans="2:7" x14ac:dyDescent="0.25">
      <c r="B101" s="49" t="s">
        <v>28</v>
      </c>
      <c r="C101" s="50"/>
      <c r="D101" s="14" t="s">
        <v>65</v>
      </c>
      <c r="E101" s="14" t="s">
        <v>30</v>
      </c>
      <c r="F101" s="15" t="s">
        <v>31</v>
      </c>
      <c r="G101" s="54"/>
    </row>
    <row r="102" spans="2:7" x14ac:dyDescent="0.25">
      <c r="B102" s="49" t="s">
        <v>28</v>
      </c>
      <c r="C102" s="50"/>
      <c r="D102" s="14" t="s">
        <v>29</v>
      </c>
      <c r="E102" s="14" t="s">
        <v>30</v>
      </c>
      <c r="F102" s="15" t="s">
        <v>31</v>
      </c>
      <c r="G102" s="54"/>
    </row>
    <row r="103" spans="2:7" x14ac:dyDescent="0.25">
      <c r="B103" s="49" t="s">
        <v>32</v>
      </c>
      <c r="C103" s="50"/>
      <c r="D103" s="14" t="s">
        <v>66</v>
      </c>
      <c r="E103" s="14" t="s">
        <v>30</v>
      </c>
      <c r="F103" s="15" t="s">
        <v>31</v>
      </c>
      <c r="G103" s="54"/>
    </row>
    <row r="104" spans="2:7" x14ac:dyDescent="0.25">
      <c r="B104" s="49" t="s">
        <v>32</v>
      </c>
      <c r="C104" s="50"/>
      <c r="D104" s="14" t="s">
        <v>67</v>
      </c>
      <c r="E104" s="14" t="s">
        <v>30</v>
      </c>
      <c r="F104" s="15" t="s">
        <v>31</v>
      </c>
      <c r="G104" s="54"/>
    </row>
    <row r="105" spans="2:7" x14ac:dyDescent="0.25">
      <c r="B105" s="49" t="s">
        <v>32</v>
      </c>
      <c r="C105" s="50"/>
      <c r="D105" s="14" t="s">
        <v>10</v>
      </c>
      <c r="E105" s="14" t="s">
        <v>30</v>
      </c>
      <c r="F105" s="15" t="s">
        <v>31</v>
      </c>
      <c r="G105" s="54"/>
    </row>
    <row r="106" spans="2:7" x14ac:dyDescent="0.25">
      <c r="B106" s="49" t="s">
        <v>33</v>
      </c>
      <c r="C106" s="50"/>
      <c r="D106" s="14" t="s">
        <v>67</v>
      </c>
      <c r="E106" s="14" t="s">
        <v>30</v>
      </c>
      <c r="F106" s="15" t="s">
        <v>31</v>
      </c>
      <c r="G106" s="54"/>
    </row>
    <row r="107" spans="2:7" x14ac:dyDescent="0.25">
      <c r="B107" s="49" t="s">
        <v>36</v>
      </c>
      <c r="C107" s="50"/>
      <c r="D107" s="37">
        <v>2</v>
      </c>
      <c r="E107" s="37" t="s">
        <v>35</v>
      </c>
      <c r="F107" s="16" t="s">
        <v>68</v>
      </c>
      <c r="G107" s="54"/>
    </row>
    <row r="108" spans="2:7" x14ac:dyDescent="0.25">
      <c r="B108" s="49" t="s">
        <v>37</v>
      </c>
      <c r="C108" s="50"/>
      <c r="D108" s="37" t="s">
        <v>34</v>
      </c>
      <c r="E108" s="37"/>
      <c r="F108" s="15"/>
      <c r="G108" s="54"/>
    </row>
    <row r="109" spans="2:7" x14ac:dyDescent="0.25">
      <c r="B109" s="49" t="s">
        <v>38</v>
      </c>
      <c r="C109" s="50"/>
      <c r="D109" s="37" t="s">
        <v>34</v>
      </c>
      <c r="E109" s="37"/>
      <c r="F109" s="15"/>
      <c r="G109" s="54"/>
    </row>
    <row r="110" spans="2:7" x14ac:dyDescent="0.25">
      <c r="B110" s="49" t="s">
        <v>39</v>
      </c>
      <c r="C110" s="50"/>
      <c r="D110" s="37">
        <v>1</v>
      </c>
      <c r="E110" s="37" t="s">
        <v>35</v>
      </c>
      <c r="F110" s="16" t="s">
        <v>40</v>
      </c>
      <c r="G110" s="54"/>
    </row>
    <row r="111" spans="2:7" x14ac:dyDescent="0.25">
      <c r="B111" s="49" t="s">
        <v>41</v>
      </c>
      <c r="C111" s="50"/>
      <c r="D111" s="36" t="s">
        <v>34</v>
      </c>
      <c r="E111" s="37" t="s">
        <v>35</v>
      </c>
      <c r="F111" s="31" t="s">
        <v>35</v>
      </c>
      <c r="G111" s="54"/>
    </row>
    <row r="112" spans="2:7" x14ac:dyDescent="0.25">
      <c r="B112" s="49" t="s">
        <v>42</v>
      </c>
      <c r="C112" s="50"/>
      <c r="D112" s="37">
        <v>2</v>
      </c>
      <c r="E112" s="37" t="s">
        <v>35</v>
      </c>
      <c r="F112" s="16" t="s">
        <v>35</v>
      </c>
      <c r="G112" s="54"/>
    </row>
    <row r="113" spans="2:7" x14ac:dyDescent="0.25">
      <c r="B113" s="49" t="s">
        <v>43</v>
      </c>
      <c r="C113" s="50"/>
      <c r="D113" s="36" t="s">
        <v>34</v>
      </c>
      <c r="E113" s="37" t="s">
        <v>35</v>
      </c>
      <c r="F113" s="16" t="s">
        <v>35</v>
      </c>
      <c r="G113" s="54"/>
    </row>
    <row r="114" spans="2:7" x14ac:dyDescent="0.25">
      <c r="B114" s="49" t="s">
        <v>44</v>
      </c>
      <c r="C114" s="50"/>
      <c r="D114" s="36" t="s">
        <v>47</v>
      </c>
      <c r="E114" s="37" t="s">
        <v>35</v>
      </c>
      <c r="F114" s="16" t="s">
        <v>35</v>
      </c>
      <c r="G114" s="54"/>
    </row>
    <row r="115" spans="2:7" x14ac:dyDescent="0.25">
      <c r="B115" s="49" t="s">
        <v>45</v>
      </c>
      <c r="C115" s="50"/>
      <c r="D115" s="36" t="s">
        <v>34</v>
      </c>
      <c r="E115" s="37" t="s">
        <v>35</v>
      </c>
      <c r="F115" s="16" t="s">
        <v>35</v>
      </c>
      <c r="G115" s="54"/>
    </row>
    <row r="116" spans="2:7" x14ac:dyDescent="0.25">
      <c r="B116" s="49" t="s">
        <v>46</v>
      </c>
      <c r="C116" s="50"/>
      <c r="D116" s="36" t="s">
        <v>47</v>
      </c>
      <c r="E116" s="37" t="s">
        <v>35</v>
      </c>
      <c r="F116" s="16" t="s">
        <v>35</v>
      </c>
      <c r="G116" s="54"/>
    </row>
    <row r="117" spans="2:7" x14ac:dyDescent="0.25">
      <c r="B117" s="49" t="s">
        <v>48</v>
      </c>
      <c r="C117" s="50"/>
      <c r="D117" s="37" t="s">
        <v>34</v>
      </c>
      <c r="E117" s="37" t="s">
        <v>55</v>
      </c>
      <c r="F117" s="16" t="s">
        <v>35</v>
      </c>
      <c r="G117" s="54"/>
    </row>
    <row r="118" spans="2:7" x14ac:dyDescent="0.25">
      <c r="B118" s="49" t="s">
        <v>49</v>
      </c>
      <c r="C118" s="50"/>
      <c r="D118" s="37">
        <v>1</v>
      </c>
      <c r="E118" s="37" t="s">
        <v>35</v>
      </c>
      <c r="F118" s="16" t="s">
        <v>35</v>
      </c>
      <c r="G118" s="54"/>
    </row>
    <row r="119" spans="2:7" ht="15.75" thickBot="1" x14ac:dyDescent="0.3">
      <c r="B119" s="49" t="s">
        <v>50</v>
      </c>
      <c r="C119" s="50"/>
      <c r="D119" s="13" t="s">
        <v>69</v>
      </c>
      <c r="E119" s="13"/>
      <c r="F119" s="17"/>
      <c r="G119" s="55"/>
    </row>
    <row r="120" spans="2:7" ht="15.75" thickBot="1" x14ac:dyDescent="0.3">
      <c r="B120" s="26"/>
      <c r="C120" s="27"/>
      <c r="D120" s="27"/>
      <c r="E120" s="27"/>
      <c r="F120" s="28"/>
      <c r="G120" s="29"/>
    </row>
    <row r="121" spans="2:7" ht="15.75" thickBot="1" x14ac:dyDescent="0.3">
      <c r="B121" s="51" t="s">
        <v>73</v>
      </c>
      <c r="C121" s="52"/>
      <c r="D121" s="52"/>
      <c r="E121" s="52"/>
      <c r="F121" s="52"/>
      <c r="G121" s="53" t="s">
        <v>74</v>
      </c>
    </row>
    <row r="122" spans="2:7" x14ac:dyDescent="0.25">
      <c r="B122" s="47" t="s">
        <v>75</v>
      </c>
      <c r="C122" s="48"/>
      <c r="D122" s="48"/>
      <c r="E122" s="33" t="s">
        <v>148</v>
      </c>
      <c r="F122" s="90" t="s">
        <v>76</v>
      </c>
      <c r="G122" s="54"/>
    </row>
    <row r="123" spans="2:7" x14ac:dyDescent="0.25">
      <c r="B123" s="47" t="s">
        <v>77</v>
      </c>
      <c r="C123" s="48"/>
      <c r="D123" s="48"/>
      <c r="E123" s="34" t="s">
        <v>78</v>
      </c>
      <c r="F123" s="91"/>
      <c r="G123" s="54"/>
    </row>
    <row r="124" spans="2:7" x14ac:dyDescent="0.25">
      <c r="B124" s="47" t="s">
        <v>79</v>
      </c>
      <c r="C124" s="48"/>
      <c r="D124" s="48"/>
      <c r="E124" s="34" t="s">
        <v>80</v>
      </c>
      <c r="F124" s="92"/>
      <c r="G124" s="54"/>
    </row>
    <row r="125" spans="2:7" x14ac:dyDescent="0.25">
      <c r="B125" s="78" t="s">
        <v>81</v>
      </c>
      <c r="C125" s="79"/>
      <c r="D125" s="80"/>
      <c r="E125" s="34" t="s">
        <v>82</v>
      </c>
      <c r="F125" s="31" t="str">
        <f>IF(E125="N/A", " ", "GUIDE - DD3513398")</f>
        <v>GUIDE - DD3513398</v>
      </c>
      <c r="G125" s="54"/>
    </row>
    <row r="126" spans="2:7" ht="15.75" thickBot="1" x14ac:dyDescent="0.3">
      <c r="B126" s="68" t="s">
        <v>83</v>
      </c>
      <c r="C126" s="69"/>
      <c r="D126" s="69"/>
      <c r="E126" s="32" t="s">
        <v>84</v>
      </c>
      <c r="F126" s="35" t="str">
        <f>IF(E126="N/A", " ", "GUIDE - DD3350029")</f>
        <v xml:space="preserve"> </v>
      </c>
      <c r="G126" s="55"/>
    </row>
    <row r="127" spans="2:7" x14ac:dyDescent="0.25">
      <c r="C127" s="12"/>
      <c r="D127" s="12"/>
      <c r="E127" s="11"/>
      <c r="F127" s="4"/>
      <c r="G127" s="8"/>
    </row>
    <row r="128" spans="2:7" ht="15.75" thickBot="1" x14ac:dyDescent="0.3"/>
    <row r="129" spans="2:7" x14ac:dyDescent="0.25">
      <c r="B129" s="9" t="s">
        <v>85</v>
      </c>
      <c r="C129" s="10"/>
      <c r="D129" s="10"/>
      <c r="E129" s="10"/>
      <c r="F129" s="10"/>
      <c r="G129" s="1"/>
    </row>
    <row r="130" spans="2:7" x14ac:dyDescent="0.25">
      <c r="B130" s="3"/>
      <c r="G130" s="2"/>
    </row>
    <row r="131" spans="2:7" x14ac:dyDescent="0.25">
      <c r="B131" s="45" t="s">
        <v>86</v>
      </c>
      <c r="G131" s="2"/>
    </row>
    <row r="132" spans="2:7" x14ac:dyDescent="0.25">
      <c r="B132" s="3" t="s">
        <v>87</v>
      </c>
      <c r="E132" t="s">
        <v>88</v>
      </c>
      <c r="G132" s="2"/>
    </row>
    <row r="133" spans="2:7" x14ac:dyDescent="0.25">
      <c r="B133" s="3" t="s">
        <v>89</v>
      </c>
      <c r="E133" t="s">
        <v>90</v>
      </c>
      <c r="G133" s="2"/>
    </row>
    <row r="134" spans="2:7" x14ac:dyDescent="0.25">
      <c r="B134" s="3" t="s">
        <v>91</v>
      </c>
      <c r="E134" t="s">
        <v>92</v>
      </c>
      <c r="G134" s="2"/>
    </row>
    <row r="135" spans="2:7" x14ac:dyDescent="0.25">
      <c r="B135" s="3" t="s">
        <v>93</v>
      </c>
      <c r="E135" t="s">
        <v>94</v>
      </c>
      <c r="G135" s="2"/>
    </row>
    <row r="136" spans="2:7" x14ac:dyDescent="0.25">
      <c r="B136" s="3" t="s">
        <v>95</v>
      </c>
      <c r="E136" t="s">
        <v>96</v>
      </c>
      <c r="G136" s="2"/>
    </row>
    <row r="137" spans="2:7" x14ac:dyDescent="0.25">
      <c r="B137" s="3" t="s">
        <v>97</v>
      </c>
      <c r="E137" t="s">
        <v>98</v>
      </c>
      <c r="G137" s="2"/>
    </row>
    <row r="138" spans="2:7" x14ac:dyDescent="0.25">
      <c r="B138" s="3"/>
      <c r="G138" s="2"/>
    </row>
    <row r="139" spans="2:7" x14ac:dyDescent="0.25">
      <c r="B139" s="45" t="s">
        <v>99</v>
      </c>
      <c r="G139" s="2"/>
    </row>
    <row r="140" spans="2:7" x14ac:dyDescent="0.25">
      <c r="B140" s="3" t="s">
        <v>100</v>
      </c>
      <c r="E140" t="s">
        <v>101</v>
      </c>
      <c r="G140" s="2"/>
    </row>
    <row r="141" spans="2:7" x14ac:dyDescent="0.25">
      <c r="B141" s="3" t="s">
        <v>89</v>
      </c>
      <c r="E141" t="s">
        <v>90</v>
      </c>
      <c r="G141" s="2"/>
    </row>
    <row r="142" spans="2:7" x14ac:dyDescent="0.25">
      <c r="B142" s="3" t="s">
        <v>91</v>
      </c>
      <c r="E142" t="s">
        <v>92</v>
      </c>
      <c r="G142" s="2"/>
    </row>
    <row r="143" spans="2:7" x14ac:dyDescent="0.25">
      <c r="B143" s="3" t="s">
        <v>93</v>
      </c>
      <c r="E143" t="s">
        <v>94</v>
      </c>
      <c r="G143" s="2"/>
    </row>
    <row r="144" spans="2:7" x14ac:dyDescent="0.25">
      <c r="B144" s="3" t="s">
        <v>102</v>
      </c>
      <c r="E144" t="s">
        <v>103</v>
      </c>
      <c r="G144" s="2"/>
    </row>
    <row r="145" spans="2:7" x14ac:dyDescent="0.25">
      <c r="B145" s="3" t="s">
        <v>97</v>
      </c>
      <c r="E145" t="s">
        <v>98</v>
      </c>
      <c r="G145" s="2"/>
    </row>
    <row r="146" spans="2:7" x14ac:dyDescent="0.25">
      <c r="B146" s="3"/>
      <c r="G146" s="2"/>
    </row>
    <row r="147" spans="2:7" x14ac:dyDescent="0.25">
      <c r="B147" s="45" t="s">
        <v>104</v>
      </c>
      <c r="G147" s="2"/>
    </row>
    <row r="148" spans="2:7" x14ac:dyDescent="0.25">
      <c r="B148" s="3" t="s">
        <v>105</v>
      </c>
      <c r="E148" t="s">
        <v>106</v>
      </c>
      <c r="G148" s="2"/>
    </row>
    <row r="149" spans="2:7" x14ac:dyDescent="0.25">
      <c r="B149" s="3" t="s">
        <v>107</v>
      </c>
      <c r="E149" t="s">
        <v>108</v>
      </c>
      <c r="G149" s="2"/>
    </row>
    <row r="150" spans="2:7" x14ac:dyDescent="0.25">
      <c r="B150" s="3" t="s">
        <v>109</v>
      </c>
      <c r="E150" t="s">
        <v>110</v>
      </c>
      <c r="G150" s="2"/>
    </row>
    <row r="151" spans="2:7" x14ac:dyDescent="0.25">
      <c r="B151" s="3" t="s">
        <v>111</v>
      </c>
      <c r="E151" t="s">
        <v>112</v>
      </c>
      <c r="G151" s="2"/>
    </row>
    <row r="152" spans="2:7" x14ac:dyDescent="0.25">
      <c r="B152" s="3" t="s">
        <v>113</v>
      </c>
      <c r="E152" t="s">
        <v>114</v>
      </c>
      <c r="G152" s="2"/>
    </row>
    <row r="153" spans="2:7" x14ac:dyDescent="0.25">
      <c r="B153" s="3" t="s">
        <v>113</v>
      </c>
      <c r="E153" t="s">
        <v>115</v>
      </c>
      <c r="G153" s="2"/>
    </row>
    <row r="154" spans="2:7" x14ac:dyDescent="0.25">
      <c r="B154" s="3" t="s">
        <v>113</v>
      </c>
      <c r="E154" t="s">
        <v>116</v>
      </c>
      <c r="G154" s="2"/>
    </row>
    <row r="155" spans="2:7" x14ac:dyDescent="0.25">
      <c r="B155" s="3" t="s">
        <v>117</v>
      </c>
      <c r="E155" t="s">
        <v>118</v>
      </c>
      <c r="G155" s="2"/>
    </row>
    <row r="156" spans="2:7" x14ac:dyDescent="0.25">
      <c r="B156" s="3" t="s">
        <v>119</v>
      </c>
      <c r="E156" t="s">
        <v>120</v>
      </c>
      <c r="G156" s="2"/>
    </row>
    <row r="157" spans="2:7" x14ac:dyDescent="0.25">
      <c r="B157" s="3"/>
      <c r="G157" s="2"/>
    </row>
    <row r="158" spans="2:7" x14ac:dyDescent="0.25">
      <c r="B158" s="45" t="s">
        <v>121</v>
      </c>
      <c r="G158" s="2"/>
    </row>
    <row r="159" spans="2:7" x14ac:dyDescent="0.25">
      <c r="B159" s="3" t="s">
        <v>122</v>
      </c>
      <c r="E159" t="s">
        <v>123</v>
      </c>
      <c r="G159" s="2"/>
    </row>
    <row r="160" spans="2:7" x14ac:dyDescent="0.25">
      <c r="B160" s="3" t="s">
        <v>124</v>
      </c>
      <c r="E160" t="s">
        <v>125</v>
      </c>
      <c r="G160" s="2"/>
    </row>
    <row r="161" spans="2:7" x14ac:dyDescent="0.25">
      <c r="B161" s="3" t="s">
        <v>126</v>
      </c>
      <c r="E161" t="s">
        <v>127</v>
      </c>
      <c r="G161" s="2"/>
    </row>
    <row r="162" spans="2:7" x14ac:dyDescent="0.25">
      <c r="B162" s="3" t="s">
        <v>128</v>
      </c>
      <c r="E162" t="s">
        <v>129</v>
      </c>
      <c r="G162" s="2"/>
    </row>
    <row r="163" spans="2:7" x14ac:dyDescent="0.25">
      <c r="B163" s="3" t="s">
        <v>130</v>
      </c>
      <c r="E163" t="s">
        <v>131</v>
      </c>
      <c r="G163" s="2"/>
    </row>
    <row r="164" spans="2:7" x14ac:dyDescent="0.25">
      <c r="B164" s="3" t="s">
        <v>132</v>
      </c>
      <c r="E164" t="s">
        <v>133</v>
      </c>
      <c r="G164" s="2"/>
    </row>
    <row r="165" spans="2:7" x14ac:dyDescent="0.25">
      <c r="B165" s="3" t="s">
        <v>97</v>
      </c>
      <c r="E165" t="s">
        <v>98</v>
      </c>
      <c r="G165" s="2"/>
    </row>
    <row r="166" spans="2:7" x14ac:dyDescent="0.25">
      <c r="B166" s="3"/>
      <c r="G166" s="2"/>
    </row>
    <row r="167" spans="2:7" x14ac:dyDescent="0.25">
      <c r="B167" s="45" t="s">
        <v>104</v>
      </c>
      <c r="G167" s="2"/>
    </row>
    <row r="168" spans="2:7" x14ac:dyDescent="0.25">
      <c r="B168" s="3" t="s">
        <v>105</v>
      </c>
      <c r="E168" t="s">
        <v>106</v>
      </c>
      <c r="G168" s="2"/>
    </row>
    <row r="169" spans="2:7" x14ac:dyDescent="0.25">
      <c r="B169" s="3" t="s">
        <v>107</v>
      </c>
      <c r="E169" t="s">
        <v>108</v>
      </c>
      <c r="G169" s="2"/>
    </row>
    <row r="170" spans="2:7" x14ac:dyDescent="0.25">
      <c r="B170" s="3" t="s">
        <v>134</v>
      </c>
      <c r="E170" t="s">
        <v>135</v>
      </c>
      <c r="G170" s="2"/>
    </row>
    <row r="171" spans="2:7" x14ac:dyDescent="0.25">
      <c r="B171" s="3" t="s">
        <v>136</v>
      </c>
      <c r="E171" t="s">
        <v>137</v>
      </c>
      <c r="G171" s="2"/>
    </row>
    <row r="172" spans="2:7" x14ac:dyDescent="0.25">
      <c r="B172" s="3" t="s">
        <v>138</v>
      </c>
      <c r="E172" t="s">
        <v>112</v>
      </c>
      <c r="G172" s="2"/>
    </row>
    <row r="173" spans="2:7" x14ac:dyDescent="0.25">
      <c r="B173" s="3" t="s">
        <v>139</v>
      </c>
      <c r="E173" t="s">
        <v>140</v>
      </c>
      <c r="G173" s="2"/>
    </row>
    <row r="174" spans="2:7" ht="15.75" thickBot="1" x14ac:dyDescent="0.3">
      <c r="B174" s="5"/>
      <c r="C174" s="6"/>
      <c r="D174" s="6"/>
      <c r="E174" s="6"/>
      <c r="F174" s="6"/>
      <c r="G174" s="7"/>
    </row>
    <row r="176" spans="2:7" x14ac:dyDescent="0.25">
      <c r="B176" t="s">
        <v>141</v>
      </c>
    </row>
  </sheetData>
  <mergeCells count="154">
    <mergeCell ref="C1:F1"/>
    <mergeCell ref="B2:F2"/>
    <mergeCell ref="G2:G3"/>
    <mergeCell ref="B3:C3"/>
    <mergeCell ref="D3:F3"/>
    <mergeCell ref="B4:C4"/>
    <mergeCell ref="D4:F4"/>
    <mergeCell ref="G4:G14"/>
    <mergeCell ref="B5:C5"/>
    <mergeCell ref="D5:F5"/>
    <mergeCell ref="B11:C11"/>
    <mergeCell ref="D11:F11"/>
    <mergeCell ref="B12:C12"/>
    <mergeCell ref="D12:F12"/>
    <mergeCell ref="D13:F13"/>
    <mergeCell ref="B14:C14"/>
    <mergeCell ref="D14:F14"/>
    <mergeCell ref="B13:C13"/>
    <mergeCell ref="B6:B9"/>
    <mergeCell ref="D6:F6"/>
    <mergeCell ref="D7:F7"/>
    <mergeCell ref="D8:F8"/>
    <mergeCell ref="D9:F9"/>
    <mergeCell ref="B10:C10"/>
    <mergeCell ref="D10:F10"/>
    <mergeCell ref="B25:C25"/>
    <mergeCell ref="B26:C26"/>
    <mergeCell ref="B27:C27"/>
    <mergeCell ref="B28:C28"/>
    <mergeCell ref="B29:C29"/>
    <mergeCell ref="B30:C30"/>
    <mergeCell ref="B16:F16"/>
    <mergeCell ref="G16:G33"/>
    <mergeCell ref="B17:C17"/>
    <mergeCell ref="B18:C18"/>
    <mergeCell ref="B19:C19"/>
    <mergeCell ref="B20:C20"/>
    <mergeCell ref="B21:C21"/>
    <mergeCell ref="B22:C22"/>
    <mergeCell ref="B23:C23"/>
    <mergeCell ref="B24:C24"/>
    <mergeCell ref="B31:C31"/>
    <mergeCell ref="B32:C32"/>
    <mergeCell ref="B33:C33"/>
    <mergeCell ref="B35:F35"/>
    <mergeCell ref="G35:G43"/>
    <mergeCell ref="B36:C36"/>
    <mergeCell ref="B37:B38"/>
    <mergeCell ref="B42:C42"/>
    <mergeCell ref="B43:C43"/>
    <mergeCell ref="B45:F45"/>
    <mergeCell ref="G45:G46"/>
    <mergeCell ref="B46:C46"/>
    <mergeCell ref="D46:F46"/>
    <mergeCell ref="B47:C47"/>
    <mergeCell ref="D47:F47"/>
    <mergeCell ref="G47:G57"/>
    <mergeCell ref="B48:C48"/>
    <mergeCell ref="D48:F48"/>
    <mergeCell ref="B49:B52"/>
    <mergeCell ref="B54:C54"/>
    <mergeCell ref="D54:F54"/>
    <mergeCell ref="B55:C55"/>
    <mergeCell ref="D55:F55"/>
    <mergeCell ref="B56:C56"/>
    <mergeCell ref="D56:F56"/>
    <mergeCell ref="D49:F49"/>
    <mergeCell ref="D50:F50"/>
    <mergeCell ref="D51:F51"/>
    <mergeCell ref="D52:F52"/>
    <mergeCell ref="B53:C53"/>
    <mergeCell ref="D53:F53"/>
    <mergeCell ref="B66:C66"/>
    <mergeCell ref="B67:C67"/>
    <mergeCell ref="B68:C68"/>
    <mergeCell ref="B69:C69"/>
    <mergeCell ref="B70:C70"/>
    <mergeCell ref="B71:C71"/>
    <mergeCell ref="B57:C57"/>
    <mergeCell ref="D57:F57"/>
    <mergeCell ref="B59:F59"/>
    <mergeCell ref="B60:C60"/>
    <mergeCell ref="B61:C61"/>
    <mergeCell ref="B62:C62"/>
    <mergeCell ref="B63:C63"/>
    <mergeCell ref="B64:C64"/>
    <mergeCell ref="B65:C65"/>
    <mergeCell ref="B78:C78"/>
    <mergeCell ref="B79:C79"/>
    <mergeCell ref="B80:C80"/>
    <mergeCell ref="B81:C81"/>
    <mergeCell ref="B83:F83"/>
    <mergeCell ref="G83:G84"/>
    <mergeCell ref="B84:C84"/>
    <mergeCell ref="D84:F84"/>
    <mergeCell ref="B72:C72"/>
    <mergeCell ref="B73:C73"/>
    <mergeCell ref="B74:C74"/>
    <mergeCell ref="B75:C75"/>
    <mergeCell ref="B76:C76"/>
    <mergeCell ref="B77:C77"/>
    <mergeCell ref="G59:G81"/>
    <mergeCell ref="B91:C91"/>
    <mergeCell ref="D91:F91"/>
    <mergeCell ref="B92:C92"/>
    <mergeCell ref="D92:F92"/>
    <mergeCell ref="B93:C93"/>
    <mergeCell ref="D93:F93"/>
    <mergeCell ref="B85:C85"/>
    <mergeCell ref="D85:F85"/>
    <mergeCell ref="G85:G95"/>
    <mergeCell ref="B86:C86"/>
    <mergeCell ref="D86:F86"/>
    <mergeCell ref="B87:B90"/>
    <mergeCell ref="D87:F87"/>
    <mergeCell ref="D88:F88"/>
    <mergeCell ref="D89:F89"/>
    <mergeCell ref="D90:F90"/>
    <mergeCell ref="B94:C94"/>
    <mergeCell ref="D94:F94"/>
    <mergeCell ref="B95:C95"/>
    <mergeCell ref="D95:F95"/>
    <mergeCell ref="B97:F97"/>
    <mergeCell ref="G97:G119"/>
    <mergeCell ref="B98:C98"/>
    <mergeCell ref="B99:C99"/>
    <mergeCell ref="B100:C100"/>
    <mergeCell ref="B101:C101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121:F121"/>
    <mergeCell ref="G121:G126"/>
    <mergeCell ref="B122:D122"/>
    <mergeCell ref="F122:F124"/>
    <mergeCell ref="B123:D123"/>
    <mergeCell ref="B124:D124"/>
    <mergeCell ref="B125:D125"/>
    <mergeCell ref="B126:D126"/>
    <mergeCell ref="B114:C114"/>
    <mergeCell ref="B115:C115"/>
    <mergeCell ref="B116:C116"/>
    <mergeCell ref="B117:C117"/>
    <mergeCell ref="B118:C118"/>
    <mergeCell ref="B119:C119"/>
  </mergeCells>
  <dataValidations count="48">
    <dataValidation type="list" errorStyle="warning" allowBlank="1" showInputMessage="1" showErrorMessage="1" sqref="D8:F8" xr:uid="{97CC1C92-8F31-4F14-B3E5-C3753D89FB81}">
      <formula1>"7X5,9X5,9X15,16X16,24X16, 18X18"</formula1>
    </dataValidation>
    <dataValidation type="list" allowBlank="1" showInputMessage="1" showErrorMessage="1" sqref="O35" xr:uid="{B8F1144B-8D22-452C-AEA6-5E5E667F595F}">
      <formula1>"DOOR SWITCH 2 (TC), "</formula1>
    </dataValidation>
    <dataValidation type="list" errorStyle="warning" allowBlank="1" showInputMessage="1" showErrorMessage="1" sqref="B36:C36" xr:uid="{74AAE61E-41EE-4290-A5D1-3FB7D10D50A6}">
      <formula1>"--,DOOR SWITCH 2 (TC),'"</formula1>
    </dataValidation>
    <dataValidation type="list" allowBlank="1" showInputMessage="1" showErrorMessage="1" sqref="D31" xr:uid="{2AB2F019-1DA5-4402-8E4D-7383ECF0611D}">
      <formula1>"0,1,2, YES, NO"</formula1>
    </dataValidation>
    <dataValidation type="list" allowBlank="1" showInputMessage="1" showErrorMessage="1" sqref="C41" xr:uid="{BBA4480C-EC6E-45EC-81D8-B8375CD66FC0}">
      <formula1>"MINI DC I/O 4,'"</formula1>
    </dataValidation>
    <dataValidation type="list" allowBlank="1" showInputMessage="1" showErrorMessage="1" sqref="B42:C42" xr:uid="{20FEA85A-5AAD-4355-A2F4-A7D4C8763F2F}">
      <formula1>"MINI DC I/O 5,'"</formula1>
    </dataValidation>
    <dataValidation type="list" allowBlank="1" showInputMessage="1" showErrorMessage="1" sqref="B43:C43" xr:uid="{76CCC5F1-ED07-4F6B-A1B1-2312EF838C59}">
      <formula1>"MINI DC I/O 6,'"</formula1>
    </dataValidation>
    <dataValidation type="list" errorStyle="warning" allowBlank="1" showInputMessage="1" showErrorMessage="1" sqref="D21" xr:uid="{E497CBC7-3BBF-4018-8032-2344D6E9669B}">
      <formula1>"NO,1,2,3,4,5,6,7,8"</formula1>
    </dataValidation>
    <dataValidation type="list" errorStyle="warning" allowBlank="1" showInputMessage="1" showErrorMessage="1" sqref="D32" xr:uid="{4D464C1F-0ABD-489A-B1B6-F0CA9292D593}">
      <formula1>"?,NO,1,2"</formula1>
    </dataValidation>
    <dataValidation type="list" errorStyle="warning" allowBlank="1" showInputMessage="1" showErrorMessage="1" sqref="F25" xr:uid="{1C920F39-60C7-490F-8B5A-1373FBF9E975}">
      <formula1>"'--,CAN,I/O"</formula1>
    </dataValidation>
    <dataValidation type="list" allowBlank="1" showInputMessage="1" showErrorMessage="1" sqref="F24" xr:uid="{3D4A444E-43A7-46EF-8844-DE50FACFAA4B}">
      <formula1>"?, CONNECT TO MODULE - YES, CONNECT TO MODULE - NO"</formula1>
    </dataValidation>
    <dataValidation type="list" allowBlank="1" showInputMessage="1" showErrorMessage="1" sqref="E31" xr:uid="{ECAE5C56-5170-4F32-961A-64DD301EBE3C}">
      <formula1>"Alternate, Synchronize"</formula1>
    </dataValidation>
    <dataValidation type="list" errorStyle="warning" allowBlank="1" showInputMessage="1" showErrorMessage="1" sqref="D33:D34" xr:uid="{00CA8E51-64EF-4445-8D86-963389FCBA4E}">
      <formula1>"?,Gen IV, PS Redundancy Board, Eltek Power on the Ground"</formula1>
    </dataValidation>
    <dataValidation type="list" errorStyle="warning" allowBlank="1" showInputMessage="1" sqref="C39:C40" xr:uid="{F863C88F-2E57-4824-A887-A1B39C5DB450}">
      <formula1>"', Module Output - ?"</formula1>
    </dataValidation>
    <dataValidation type="list" allowBlank="1" showInputMessage="1" showErrorMessage="1" sqref="B39:B41" xr:uid="{19778F4D-0E47-41EC-9957-57AC0351D7AD}">
      <formula1>"', ?, PS Redundancy Board"</formula1>
    </dataValidation>
    <dataValidation type="list" errorStyle="warning" allowBlank="1" showInputMessage="1" showErrorMessage="1" sqref="D25" xr:uid="{B1AFBBF2-C7D2-401E-B701-83B9EBE204F9}">
      <formula1>"?,NO,1,2,3,4,5,6,7,8,9,10"</formula1>
    </dataValidation>
    <dataValidation type="list" errorStyle="information" allowBlank="1" showInputMessage="1" showErrorMessage="1" sqref="D52:F52 D90:F90" xr:uid="{0D43D5BE-541B-42A8-B7EA-DEF95F3014D9}">
      <formula1>"20,34,46,66"</formula1>
    </dataValidation>
    <dataValidation type="list" allowBlank="1" showInputMessage="1" showErrorMessage="1" sqref="E79 E117" xr:uid="{0BE996A9-AABE-4B9D-803A-1494805877BB}">
      <formula1>"',Alternate, Synchronize"</formula1>
    </dataValidation>
    <dataValidation type="list" allowBlank="1" showInputMessage="1" showErrorMessage="1" sqref="F69 F107 F21" xr:uid="{35AB2DB8-FE33-4A80-A832-838C04FD530A}">
      <formula1>"?, IN SIGN - YES, IN SIGN - NO"</formula1>
    </dataValidation>
    <dataValidation type="list" allowBlank="1" showInputMessage="1" showErrorMessage="1" sqref="F72 F110" xr:uid="{5EF9EF96-31A7-42B9-B996-1F8C65CAAD82}">
      <formula1>"', CONNECT TO MODULE - NO, CONNECT TO MODULE - YES"</formula1>
    </dataValidation>
    <dataValidation type="list" errorStyle="warning" allowBlank="1" showInputMessage="1" showErrorMessage="1" sqref="D70:D71 D108:D109 D22:D23" xr:uid="{AADFD2DF-F380-4E59-ABF8-25343E178628}">
      <formula1>"YES, NO"</formula1>
    </dataValidation>
    <dataValidation type="list" allowBlank="1" showInputMessage="1" showErrorMessage="1" sqref="F70:F71 F108:F109 F22:F23" xr:uid="{5E34C079-9B8C-4360-AC33-62262A41D4E1}">
      <formula1>"', Isolation Boards in Sign - Yes, Isolation Boards in Sign - No"</formula1>
    </dataValidation>
    <dataValidation type="list" allowBlank="1" showInputMessage="1" showErrorMessage="1" sqref="F37" xr:uid="{2EFC4237-FFC7-499A-8E61-172E251E9C9A}">
      <formula1>"', Auxiliary, Default IP, Specify IP"</formula1>
    </dataValidation>
    <dataValidation type="list" allowBlank="1" showInputMessage="1" showErrorMessage="1" sqref="E38" xr:uid="{78EA67A8-0A5D-4F23-82A0-4A017DF14652}">
      <formula1>"', Serial,Ethernet"</formula1>
    </dataValidation>
    <dataValidation type="list" allowBlank="1" showInputMessage="1" showErrorMessage="1" sqref="E37" xr:uid="{5C08C066-ECBF-4A18-AE83-624C7B174164}">
      <formula1>"',1 Hour,2 Hour,3 Hour, 4 Hour,5 Hour"</formula1>
    </dataValidation>
    <dataValidation type="list" allowBlank="1" showInputMessage="1" sqref="C38" xr:uid="{7CEDB621-E35D-442F-914D-851BBE284D11}">
      <formula1>"',Control equipment,Entire display"</formula1>
    </dataValidation>
    <dataValidation type="list" errorStyle="warning" allowBlank="1" showInputMessage="1" showErrorMessage="1" sqref="C37" xr:uid="{1217BF46-BE87-4886-8C0F-1A4C6D5EEB84}">
      <formula1>"',ALPHA FXM SERIES,TRIPPLITE,Generic UPS"</formula1>
    </dataValidation>
    <dataValidation type="list" allowBlank="1" showInputMessage="1" sqref="D37" xr:uid="{57955CBB-0470-4D9E-8068-3FE48108255A}">
      <formula1>"', 'By Brightness %, By Power"</formula1>
    </dataValidation>
    <dataValidation type="list" allowBlank="1" showInputMessage="1" sqref="D38" xr:uid="{4EE52073-3D35-4833-B6C9-C0A2F9DAD3B1}">
      <formula1>"',Percent - 50%, Watts - 1800, Watts - 1100, Watts - 650"</formula1>
    </dataValidation>
    <dataValidation type="list" errorStyle="warning" allowBlank="1" showInputMessage="1" showErrorMessage="1" sqref="F73 F111" xr:uid="{F65A2AFB-A342-4821-BBA6-F446B18AD333}">
      <formula1>"'--,CAN - 30000,I/O"</formula1>
    </dataValidation>
    <dataValidation type="list" errorStyle="warning" allowBlank="1" showInputMessage="1" showErrorMessage="1" sqref="D119:D120 D81 D44" xr:uid="{4D8F94A0-7462-4E35-AD13-F8C2C7AB1E91}">
      <formula1>"Gen IV (Default), PS Redundancy Board, Eltek Power on Ground"</formula1>
    </dataValidation>
    <dataValidation type="list" errorStyle="warning" allowBlank="1" showInputMessage="1" showErrorMessage="1" sqref="D80 D118" xr:uid="{5E3DC411-42CB-4FB9-9291-14DE1D69BDF2}">
      <formula1>"1,2"</formula1>
    </dataValidation>
    <dataValidation type="list" errorStyle="warning" allowBlank="1" showInputMessage="1" showErrorMessage="1" sqref="D73 D111 D26" xr:uid="{B041424B-F849-438F-BD18-322EEC20BA71}">
      <formula1>"NO,1,2,3,4,5,6,7,8,9,10"</formula1>
    </dataValidation>
    <dataValidation type="list" errorStyle="warning" allowBlank="1" showInputMessage="1" showErrorMessage="1" sqref="D74 D112" xr:uid="{C8FA9A4B-49B9-4DA3-8D70-9CB8F30E931E}">
      <formula1>"1,2,3,4,5,6,7,8,9,10"</formula1>
    </dataValidation>
    <dataValidation type="list" errorStyle="warning" allowBlank="1" showInputMessage="1" showErrorMessage="1" sqref="D69 D107" xr:uid="{1F534D4D-84F3-4DD8-99D1-B669DDEB34BE}">
      <formula1>"NO,?,1,2,3,4,5,6,7,8"</formula1>
    </dataValidation>
    <dataValidation type="list" allowBlank="1" showInputMessage="1" showErrorMessage="1" sqref="B37:B38" xr:uid="{0E81BFB9-204C-4AAD-9EA7-0A049301669E}">
      <formula1>"',UPS"</formula1>
    </dataValidation>
    <dataValidation type="list" errorStyle="warning" allowBlank="1" showInputMessage="1" showErrorMessage="1" sqref="D57:F57 D95:F95 D14:F14" xr:uid="{8FF21634-9385-4708-90D3-9964E770B08B}">
      <formula1>"ROWS,BAYS"</formula1>
    </dataValidation>
    <dataValidation type="list" errorStyle="warning" allowBlank="1" showInputMessage="1" showErrorMessage="1" sqref="D75:D77 D113:D115 D27:D29" xr:uid="{45D2891F-C16E-49B5-9B9F-D1D896BFC98F}">
      <formula1>"YES,NO"</formula1>
    </dataValidation>
    <dataValidation type="list" allowBlank="1" showInputMessage="1" showErrorMessage="1" sqref="D78 D116 D30" xr:uid="{84C10783-8F0D-4CC8-A7EF-34EF7DA66F92}">
      <formula1>"YES,NO"</formula1>
    </dataValidation>
    <dataValidation type="list" allowBlank="1" showInputMessage="1" showErrorMessage="1" sqref="D72 D110 D24" xr:uid="{6070D683-DD34-4500-8228-17A45182A7DA}">
      <formula1>"0,1"</formula1>
    </dataValidation>
    <dataValidation type="list" allowBlank="1" showInputMessage="1" showErrorMessage="1" sqref="D79 D117" xr:uid="{D6BE5DFF-7D94-4E11-80D3-91DE9F8D2CBD}">
      <formula1>"?,YES,NO"</formula1>
    </dataValidation>
    <dataValidation type="list" allowBlank="1" showInputMessage="1" showErrorMessage="1" sqref="D50:F50 D88:F88 D7:F7" xr:uid="{B239D609-4AE6-4E5C-9687-D2BA9B8A253F}">
      <formula1>"GEN 4 (24 VOLT BUS), ANTAIOS (DVX)"</formula1>
    </dataValidation>
    <dataValidation type="list" allowBlank="1" showInputMessage="1" showErrorMessage="1" sqref="D55:F55 D93:F93 D12:F12" xr:uid="{B000E1E7-CD8C-4675-936C-2934EAFD4A2C}">
      <formula1>"FULL MATRIX,LINE MATRIX"</formula1>
    </dataValidation>
    <dataValidation type="list" errorStyle="warning" allowBlank="1" showInputMessage="1" showErrorMessage="1" sqref="I52 H51 I90 H89 D9:F9" xr:uid="{FF63931E-C3D4-419F-BFB2-EB22DE274C91}">
      <formula1>"20,34,46,66"</formula1>
    </dataValidation>
    <dataValidation type="list" errorStyle="warning" allowBlank="1" showInputMessage="1" showErrorMessage="1" sqref="D51:F51 D89:F89" xr:uid="{AF58117F-C85C-4B21-AF89-2871839D4715}">
      <formula1>"?,9X5,9X15,16X16,24X16, 18X18"</formula1>
    </dataValidation>
    <dataValidation type="list" errorStyle="warning" allowBlank="1" showInputMessage="1" showErrorMessage="1" sqref="D49:F49 D87:F87 D6:F6" xr:uid="{48F6337B-5AD5-4854-AF4F-5B71E9F04BDE}">
      <formula1>"FULL COLOR, MONOCHROME, Red-Green"</formula1>
    </dataValidation>
    <dataValidation type="list" allowBlank="1" showInputMessage="1" showErrorMessage="1" sqref="D48:F48 D86:F86 D5:F5" xr:uid="{0A31111E-94B1-4FED-ADEC-C22E2FAF4B70}">
      <formula1>"FRONT,WALK-IN,REAR"</formula1>
    </dataValidation>
    <dataValidation type="list" allowBlank="1" showInputMessage="1" showErrorMessage="1" sqref="D47:F47 D85:F85 D4:F4" xr:uid="{A89C07CA-7EC3-419B-95B7-0C3010220366}">
      <formula1>"VF,VM,VX, DB-5000"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C31099</OrderProject_x0020_ID>
    <DocNumber xmlns="2cc016c5-161d-4d6b-a532-6cf687f4a3ab">DD5197470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75D2Y5VYC55K-1220653723-59067</_dlc_DocId>
    <_dlc_DocIdUrl xmlns="b479dd50-8d7e-4b78-9fb1-00cf65781f6b">
      <Url>https://daktronics.sharepoint.com/sites/docs-engineering/_layouts/15/DocIdRedir.aspx?ID=75D2Y5VYC55K-1220653723-59067</Url>
      <Description>75D2Y5VYC55K-1220653723-59067</Description>
    </_dlc_DocIdUrl>
  </documentManagement>
</p:properties>
</file>

<file path=customXml/itemProps1.xml><?xml version="1.0" encoding="utf-8"?>
<ds:datastoreItem xmlns:ds="http://schemas.openxmlformats.org/officeDocument/2006/customXml" ds:itemID="{71E0C255-B11E-4EA5-B587-B0C940D889F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1A9589C-BD01-438D-85B0-143F7807A5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http://schemas.openxmlformats.org/package/2006/metadata/core-properties"/>
    <ds:schemaRef ds:uri="http://purl.org/dc/elements/1.1/"/>
    <ds:schemaRef ds:uri="b479dd50-8d7e-4b78-9fb1-00cf65781f6b"/>
    <ds:schemaRef ds:uri="http://www.w3.org/XML/1998/namespace"/>
    <ds:schemaRef ds:uri="http://purl.org/dc/dcmitype/"/>
    <ds:schemaRef ds:uri="http://schemas.microsoft.com/office/2006/documentManagement/types"/>
    <ds:schemaRef ds:uri="cdae4ca2-47b8-467c-a804-ebae05ca0c7f"/>
    <ds:schemaRef ds:uri="http://purl.org/dc/terms/"/>
    <ds:schemaRef ds:uri="http://schemas.microsoft.com/office/infopath/2007/PartnerControls"/>
    <ds:schemaRef ds:uri="2cc016c5-161d-4d6b-a532-6cf687f4a3a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REV 01</vt:lpstr>
      <vt:lpstr>Sheet1 REV 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C31099 Washington State DOT, Site Config, VM-1028-24X144 @2, VF-2420-64X192 @1, VF-2420-64X96 @1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2024-09-16T16:09:44Z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15f10a1a-2b86-4075-9c35-1fd13c160450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