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08" documentId="8_{803E7EF7-2567-4320-AF33-85177D084069}" xr6:coauthVersionLast="47" xr6:coauthVersionMax="47" xr10:uidLastSave="{A19BBE83-494F-4C7E-80AC-8563F371CB01}"/>
  <bookViews>
    <workbookView xWindow="10560" yWindow="0" windowWidth="1824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  <c r="F88" i="1"/>
  <c r="F87" i="1"/>
  <c r="F84" i="1" l="1"/>
  <c r="E84" i="1"/>
  <c r="D8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3FB9147-D729-4C66-8D46-9843F979D70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1C247034-272D-4631-AF0A-3FEB7A414D2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69A9016F-2C8B-44C5-817F-5900EBD01F3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8B6565CD-A5AA-4ED8-A28A-C74A258AFD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805F661B-33B1-4624-B750-2630CF12C52A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B4E68F1E-6326-42C2-853A-FBD6E7C4B0C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CFB73054-6DCC-401A-B474-FF645EDD52D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52585A7C-E6B9-4B93-B0BE-4F905F6CC054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Fans</t>
        </r>
      </text>
    </comment>
    <comment ref="D31" authorId="1" shapeId="0" xr:uid="{76D0C8B3-A8AF-4094-8742-1D2BA00464F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E8138D75-D561-49D8-A4C6-262131646F55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Surges</t>
        </r>
      </text>
    </comment>
    <comment ref="D33" authorId="1" shapeId="0" xr:uid="{1968723A-3725-4D5F-A31F-27425815CB88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C02529C8-C3C0-47B6-BECF-010EB0FE752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D7ABCD5A-DC2A-4E42-B3FB-9ED2BFF092B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330623F8-92C2-4F55-AC57-848714F959F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85D2191F-6E8B-41F9-8117-31111526C3C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4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57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67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69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73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79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85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<sst xmlns="http://schemas.openxmlformats.org/spreadsheetml/2006/main" count="262" uniqueCount="114">
  <si>
    <t>DD5331503</t>
  </si>
  <si>
    <t>C31599 Florida DOT, Site Config, VF-2020-96X336 @1, VM-1028-24X352 @1</t>
  </si>
  <si>
    <t>Rev 00</t>
  </si>
  <si>
    <t>SYSTEM CONFIGURATION
VM-1028-24X352-20-RGB @1</t>
  </si>
  <si>
    <t>SIGN/S</t>
  </si>
  <si>
    <t>OPTION</t>
  </si>
  <si>
    <t>VALUE</t>
  </si>
  <si>
    <t>MODEL</t>
  </si>
  <si>
    <t>VM</t>
  </si>
  <si>
    <t>VFC 1
SIGN 1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</si>
  <si>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</si>
  <si>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</si>
  <si>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</si>
  <si>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</si>
  <si>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</si>
  <si>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</si>
  <si>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</si>
  <si>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</si>
  <si>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</si>
  <si>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</si>
  <si>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</si>
  <si>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</si>
  <si>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</si>
  <si>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</si>
  <si>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</si>
  <si>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</si>
  <si>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</si>
  <si>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</si>
  <si>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</si>
  <si>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</si>
  <si>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</si>
  <si>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</si>
  <si>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</si>
  <si>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</si>
  <si>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</si>
  <si>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</si>
  <si>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</si>
  <si>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</si>
  <si>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</si>
  <si>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</si>
  <si>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</si>
  <si>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</si>
  <si>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</si>
  <si>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</si>
  <si>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</si>
  <si>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</si>
  <si>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</si>
  <si>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</si>
  <si>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</si>
  <si>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</si>
  <si>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</si>
  <si>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</si>
  <si>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</si>
  <si>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</si>
  <si>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</si>
  <si>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UPS</t>
  </si>
  <si>
    <t/>
  </si>
  <si>
    <t>2 Hour</t>
  </si>
  <si>
    <t>Entire display</t>
  </si>
  <si>
    <t>PS Redundancy Board</t>
  </si>
  <si>
    <t>Module Output - 5</t>
  </si>
  <si>
    <t>ON VIDEO PROCESSOR</t>
  </si>
  <si>
    <t>SYSTEM CONFIGURATION
VF-2020-96X336-20-RGB @1</t>
  </si>
  <si>
    <t>VFC #
SIGN/S</t>
  </si>
  <si>
    <t>VF</t>
  </si>
  <si>
    <t>VFC 2
SIGN 1</t>
  </si>
  <si>
    <t>WALK-IN</t>
  </si>
  <si>
    <t>AMBIENT</t>
  </si>
  <si>
    <t>REAR</t>
  </si>
  <si>
    <t>EXTERNAL</t>
  </si>
  <si>
    <t>INTERNAL</t>
  </si>
  <si>
    <t>IN SIGN - YES</t>
  </si>
  <si>
    <t>YES - 1</t>
  </si>
  <si>
    <t>I/O</t>
  </si>
  <si>
    <t>Gen IV (Default)</t>
  </si>
  <si>
    <t>CUSTOM OPTIONS</t>
  </si>
  <si>
    <t>VFC 1 - SYSTEM BACKUP FILES - VM</t>
  </si>
  <si>
    <t>DD5331763</t>
  </si>
  <si>
    <t>VFC 2 - SYSTEM BACKUP FILES - VF</t>
  </si>
  <si>
    <t>DD5331543</t>
  </si>
  <si>
    <t>VFC 1 - TRANSLATION TABLE - VM</t>
  </si>
  <si>
    <t>DD5028068</t>
  </si>
  <si>
    <t>CONTROLLER CONFIGURATION PACKAGE</t>
  </si>
  <si>
    <t>N/A</t>
  </si>
  <si>
    <t>Reference Drawings</t>
  </si>
  <si>
    <t>VM-1028 Drawings:</t>
  </si>
  <si>
    <t>Schematic, VM-1020, DC, 20mm, 24H 144-208, 16H 144-224W</t>
  </si>
  <si>
    <t>DWG-3901137</t>
  </si>
  <si>
    <t>Schematic, VM-1020, DC, 20mm, 24H, 352W</t>
  </si>
  <si>
    <t>DWG-3901140</t>
  </si>
  <si>
    <t>Schematic, Signal, VM-1020, Five Surge</t>
  </si>
  <si>
    <t>DWG-4597406</t>
  </si>
  <si>
    <t>Shop Drawing, VM-1020-24x144-20-RGB</t>
  </si>
  <si>
    <t>DWG-4614395</t>
  </si>
  <si>
    <t>Shop Drawing, VM-1020-24x352-20-RGB, with Z-brackets</t>
  </si>
  <si>
    <t>DWG-4614396</t>
  </si>
  <si>
    <t>Final Assembly, VM-1020-**x**-**</t>
  </si>
  <si>
    <t>DWG-4634211</t>
  </si>
  <si>
    <t>Schematic, VM-1020, Fan Detail</t>
  </si>
  <si>
    <t>DWG-4636940</t>
  </si>
  <si>
    <t>Schematic, Signal, VM-1020, Three Surge</t>
  </si>
  <si>
    <t>DWG-4647300</t>
  </si>
  <si>
    <t>Site Riser, VM, Power and Control in Traffic Cabinet, One Sign</t>
  </si>
  <si>
    <t>DWG-4729964</t>
  </si>
  <si>
    <t>Site Riser, One VF, One DC VM, 1:1, Two VFC</t>
  </si>
  <si>
    <t>DWG-5331280</t>
  </si>
  <si>
    <t>Gathering Packet Drawings:</t>
  </si>
  <si>
    <t>Schematic, Signal, Traffic Cabinet by Others, VFC, One PSRB</t>
  </si>
  <si>
    <t>DWG-5047311</t>
  </si>
  <si>
    <t>Schematic, Traffic Cabinet by Others, AC and DC Power, Six PS, One PSRB</t>
  </si>
  <si>
    <t>DWG-5331806</t>
  </si>
  <si>
    <t>Schematic, TC by Others, AC and DC Power, Four PS-R, One PSRB</t>
  </si>
  <si>
    <t>DWG-5332793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</si>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</sst>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0" xfId="0" quotePrefix="1" applyBorder="1"/>
    <xf numFmtId="0" fontId="0" fillId="0" borderId="23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3" xfId="0" quotePrefix="1" applyBorder="1"/>
    <xf numFmtId="0" fontId="0" fillId="0" borderId="23" xfId="0" applyBorder="1" applyAlignment="1">
      <alignment horizontal="center" vertical="center"/>
    </xf>
    <xf numFmtId="0" fontId="0" fillId="2" borderId="40" xfId="0" quotePrefix="1" applyFill="1" applyBorder="1"/>
    <xf numFmtId="0" fontId="0" fillId="0" borderId="41" xfId="0" quotePrefix="1" applyBorder="1"/>
    <xf numFmtId="0" fontId="0" fillId="0" borderId="43" xfId="0" quotePrefix="1" applyBorder="1" applyAlignment="1">
      <alignment horizontal="left"/>
    </xf>
    <xf numFmtId="0" fontId="0" fillId="0" borderId="43" xfId="0" quotePrefix="1" applyBorder="1"/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0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1" xfId="0" quotePrefix="1" applyBorder="1" applyAlignment="1">
      <alignment horizontal="left"/>
    </xf>
    <xf numFmtId="0" fontId="0" fillId="0" borderId="42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7" xfId="0" quotePrefix="1" applyBorder="1" applyAlignment="1">
      <alignment horizontal="left"/>
    </xf>
    <xf numFmtId="0" fontId="0" fillId="0" borderId="38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18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3.57031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71" t="s">
        <v>1</v>
      </c>
      <c r="E1" s="71"/>
      <c r="F1" s="71"/>
      <c r="G1" s="21" t="s">
        <v>2</v>
      </c>
    </row>
    <row r="2" spans="2:7" ht="31.5" customHeight="1" thickBot="1">
      <c r="B2" s="70" t="s">
        <v>3</v>
      </c>
      <c r="C2" s="68"/>
      <c r="D2" s="68"/>
      <c r="E2" s="68"/>
      <c r="F2" s="69"/>
      <c r="G2" s="51" t="s">
        <v>4</v>
      </c>
    </row>
    <row r="3" spans="2:7" ht="15.75" thickBot="1">
      <c r="B3" s="80" t="s">
        <v>5</v>
      </c>
      <c r="C3" s="81"/>
      <c r="D3" s="81" t="s">
        <v>6</v>
      </c>
      <c r="E3" s="81"/>
      <c r="F3" s="91"/>
      <c r="G3" s="66"/>
    </row>
    <row r="4" spans="2:7">
      <c r="B4" s="63" t="s">
        <v>7</v>
      </c>
      <c r="C4" s="49"/>
      <c r="D4" s="49" t="s">
        <v>8</v>
      </c>
      <c r="E4" s="49"/>
      <c r="F4" s="50"/>
      <c r="G4" s="51" t="s">
        <v>9</v>
      </c>
    </row>
    <row r="5" spans="2:7">
      <c r="B5" s="63" t="s">
        <v>10</v>
      </c>
      <c r="C5" s="49"/>
      <c r="D5" s="49" t="s">
        <v>11</v>
      </c>
      <c r="E5" s="49"/>
      <c r="F5" s="50"/>
      <c r="G5" s="52"/>
    </row>
    <row r="6" spans="2:7">
      <c r="B6" s="79" t="s">
        <v>12</v>
      </c>
      <c r="C6" s="13" t="s">
        <v>13</v>
      </c>
      <c r="D6" s="49" t="s">
        <v>14</v>
      </c>
      <c r="E6" s="49"/>
      <c r="F6" s="50"/>
      <c r="G6" s="52"/>
    </row>
    <row r="7" spans="2:7">
      <c r="B7" s="79"/>
      <c r="C7" s="13" t="s">
        <v>15</v>
      </c>
      <c r="D7" s="49" t="s">
        <v>16</v>
      </c>
      <c r="E7" s="49"/>
      <c r="F7" s="50"/>
      <c r="G7" s="52"/>
    </row>
    <row r="8" spans="2:7">
      <c r="B8" s="79"/>
      <c r="C8" s="13" t="s">
        <v>17</v>
      </c>
      <c r="D8" s="49" t="s">
        <v>18</v>
      </c>
      <c r="E8" s="49"/>
      <c r="F8" s="50"/>
      <c r="G8" s="52"/>
    </row>
    <row r="9" spans="2:7">
      <c r="B9" s="79"/>
      <c r="C9" s="13" t="s">
        <v>19</v>
      </c>
      <c r="D9" s="64">
        <v>20</v>
      </c>
      <c r="E9" s="64"/>
      <c r="F9" s="65"/>
      <c r="G9" s="52"/>
    </row>
    <row r="10" spans="2:7">
      <c r="B10" s="63" t="s">
        <v>20</v>
      </c>
      <c r="C10" s="49"/>
      <c r="D10" s="64">
        <v>24</v>
      </c>
      <c r="E10" s="64"/>
      <c r="F10" s="65"/>
      <c r="G10" s="52"/>
    </row>
    <row r="11" spans="2:7">
      <c r="B11" s="63" t="s">
        <v>21</v>
      </c>
      <c r="C11" s="49"/>
      <c r="D11" s="64">
        <v>352</v>
      </c>
      <c r="E11" s="64"/>
      <c r="F11" s="65"/>
      <c r="G11" s="52"/>
    </row>
    <row r="12" spans="2:7">
      <c r="B12" s="63" t="s">
        <v>22</v>
      </c>
      <c r="C12" s="49"/>
      <c r="D12" s="49" t="s">
        <v>23</v>
      </c>
      <c r="E12" s="49"/>
      <c r="F12" s="50"/>
      <c r="G12" s="52"/>
    </row>
    <row r="13" spans="2:7">
      <c r="B13" s="63" t="s">
        <v>24</v>
      </c>
      <c r="C13" s="49"/>
      <c r="D13" s="64">
        <v>1</v>
      </c>
      <c r="E13" s="64"/>
      <c r="F13" s="65"/>
      <c r="G13" s="52"/>
    </row>
    <row r="14" spans="2:7" ht="15.75" thickBot="1">
      <c r="B14" s="84" t="s">
        <v>25</v>
      </c>
      <c r="C14" s="85"/>
      <c r="D14" s="75" t="s">
        <v>26</v>
      </c>
      <c r="E14" s="75"/>
      <c r="F14" s="76"/>
      <c r="G14" s="53"/>
    </row>
    <row r="15" spans="2:7" ht="15.75" thickBot="1"/>
    <row r="16" spans="2:7" ht="15.75" thickBot="1">
      <c r="B16" s="67" t="s">
        <v>27</v>
      </c>
      <c r="C16" s="68"/>
      <c r="D16" s="68"/>
      <c r="E16" s="68"/>
      <c r="F16" s="69"/>
      <c r="G16" s="51" t="s">
        <v>9</v>
      </c>
    </row>
    <row r="17" spans="2:7">
      <c r="B17" s="80" t="s">
        <v>5</v>
      </c>
      <c r="C17" s="81"/>
      <c r="D17" s="31" t="s">
        <v>6</v>
      </c>
      <c r="E17" s="31" t="s">
        <v>28</v>
      </c>
      <c r="F17" s="18" t="s">
        <v>29</v>
      </c>
      <c r="G17" s="52"/>
    </row>
    <row r="18" spans="2:7">
      <c r="B18" s="63" t="s">
        <v>30</v>
      </c>
      <c r="C18" s="49"/>
      <c r="D18" s="13" t="s">
        <v>31</v>
      </c>
      <c r="E18" s="13" t="s">
        <v>32</v>
      </c>
      <c r="F18" s="15" t="s">
        <v>33</v>
      </c>
      <c r="G18" s="52"/>
    </row>
    <row r="19" spans="2:7">
      <c r="B19" s="63" t="s">
        <v>34</v>
      </c>
      <c r="C19" s="49"/>
      <c r="D19" s="13" t="s">
        <v>12</v>
      </c>
      <c r="E19" s="13" t="s">
        <v>32</v>
      </c>
      <c r="F19" s="15" t="s">
        <v>33</v>
      </c>
      <c r="G19" s="52"/>
    </row>
    <row r="20" spans="2:7">
      <c r="B20" s="63" t="s">
        <v>35</v>
      </c>
      <c r="C20" s="49"/>
      <c r="D20" s="13" t="s">
        <v>36</v>
      </c>
      <c r="E20" s="37" t="s">
        <v>37</v>
      </c>
      <c r="F20" s="16" t="s">
        <v>37</v>
      </c>
      <c r="G20" s="52"/>
    </row>
    <row r="21" spans="2:7">
      <c r="B21" s="63" t="s">
        <v>38</v>
      </c>
      <c r="C21" s="49"/>
      <c r="D21" s="29" t="s">
        <v>36</v>
      </c>
      <c r="E21" s="29" t="s">
        <v>37</v>
      </c>
      <c r="F21" s="16"/>
      <c r="G21" s="52"/>
    </row>
    <row r="22" spans="2:7">
      <c r="B22" s="63" t="s">
        <v>39</v>
      </c>
      <c r="C22" s="49"/>
      <c r="D22" s="29" t="s">
        <v>36</v>
      </c>
      <c r="E22" s="29"/>
      <c r="F22" s="15"/>
      <c r="G22" s="52"/>
    </row>
    <row r="23" spans="2:7">
      <c r="B23" s="63" t="s">
        <v>40</v>
      </c>
      <c r="C23" s="49"/>
      <c r="D23" s="29" t="s">
        <v>36</v>
      </c>
      <c r="E23" s="29"/>
      <c r="F23" s="15"/>
      <c r="G23" s="52"/>
    </row>
    <row r="24" spans="2:7">
      <c r="B24" s="63" t="s">
        <v>41</v>
      </c>
      <c r="C24" s="49"/>
      <c r="D24" s="29">
        <v>1</v>
      </c>
      <c r="E24" s="29" t="s">
        <v>37</v>
      </c>
      <c r="F24" s="16" t="s">
        <v>42</v>
      </c>
      <c r="G24" s="52"/>
    </row>
    <row r="25" spans="2:7">
      <c r="B25" s="63" t="s">
        <v>43</v>
      </c>
      <c r="C25" s="49"/>
      <c r="D25" s="29" t="s">
        <v>36</v>
      </c>
      <c r="E25" s="29" t="s">
        <v>37</v>
      </c>
      <c r="F25" s="16"/>
      <c r="G25" s="52"/>
    </row>
    <row r="26" spans="2:7">
      <c r="B26" s="63" t="s">
        <v>44</v>
      </c>
      <c r="C26" s="49"/>
      <c r="D26" s="29" t="s">
        <v>36</v>
      </c>
      <c r="E26" s="29" t="s">
        <v>37</v>
      </c>
      <c r="F26" s="16" t="s">
        <v>37</v>
      </c>
      <c r="G26" s="52"/>
    </row>
    <row r="27" spans="2:7">
      <c r="B27" s="63" t="s">
        <v>45</v>
      </c>
      <c r="C27" s="49"/>
      <c r="D27" s="28" t="s">
        <v>36</v>
      </c>
      <c r="E27" s="29" t="s">
        <v>37</v>
      </c>
      <c r="F27" s="16" t="s">
        <v>37</v>
      </c>
      <c r="G27" s="52"/>
    </row>
    <row r="28" spans="2:7">
      <c r="B28" s="63" t="s">
        <v>46</v>
      </c>
      <c r="C28" s="49"/>
      <c r="D28" s="28" t="s">
        <v>36</v>
      </c>
      <c r="E28" s="29" t="s">
        <v>37</v>
      </c>
      <c r="F28" s="16" t="s">
        <v>37</v>
      </c>
      <c r="G28" s="52"/>
    </row>
    <row r="29" spans="2:7">
      <c r="B29" s="63" t="s">
        <v>47</v>
      </c>
      <c r="C29" s="49"/>
      <c r="D29" s="28" t="s">
        <v>36</v>
      </c>
      <c r="E29" s="29" t="s">
        <v>37</v>
      </c>
      <c r="F29" s="16" t="s">
        <v>37</v>
      </c>
      <c r="G29" s="52"/>
    </row>
    <row r="30" spans="2:7">
      <c r="B30" s="63" t="s">
        <v>48</v>
      </c>
      <c r="C30" s="49"/>
      <c r="D30" s="28" t="s">
        <v>49</v>
      </c>
      <c r="E30" s="29" t="s">
        <v>37</v>
      </c>
      <c r="F30" s="16" t="s">
        <v>37</v>
      </c>
      <c r="G30" s="52"/>
    </row>
    <row r="31" spans="2:7">
      <c r="B31" s="63" t="s">
        <v>50</v>
      </c>
      <c r="C31" s="49"/>
      <c r="D31" s="29" t="s">
        <v>36</v>
      </c>
      <c r="E31" s="29" t="s">
        <v>37</v>
      </c>
      <c r="F31" s="16" t="s">
        <v>37</v>
      </c>
      <c r="G31" s="52"/>
    </row>
    <row r="32" spans="2:7">
      <c r="B32" s="63" t="s">
        <v>51</v>
      </c>
      <c r="C32" s="49"/>
      <c r="D32" s="29">
        <v>1</v>
      </c>
      <c r="E32" s="29" t="s">
        <v>37</v>
      </c>
      <c r="F32" s="16" t="s">
        <v>37</v>
      </c>
      <c r="G32" s="52"/>
    </row>
    <row r="33" spans="2:7" ht="15.75" thickBot="1">
      <c r="B33" s="84" t="s">
        <v>52</v>
      </c>
      <c r="C33" s="85"/>
      <c r="D33" s="30" t="s">
        <v>53</v>
      </c>
      <c r="E33" s="30"/>
      <c r="F33" s="17"/>
      <c r="G33" s="53"/>
    </row>
    <row r="34" spans="2:7" ht="15.75" thickBot="1">
      <c r="B34" s="38"/>
      <c r="C34" s="38"/>
      <c r="D34" s="39"/>
      <c r="E34" s="39"/>
      <c r="F34" s="40"/>
      <c r="G34" s="41"/>
    </row>
    <row r="35" spans="2:7">
      <c r="B35" s="96" t="s">
        <v>54</v>
      </c>
      <c r="C35" s="97"/>
      <c r="D35" s="97"/>
      <c r="E35" s="97"/>
      <c r="F35" s="98"/>
      <c r="G35" s="99" t="s">
        <v>9</v>
      </c>
    </row>
    <row r="36" spans="2:7" hidden="1">
      <c r="B36" s="102"/>
      <c r="C36" s="103"/>
      <c r="D36" s="29" t="str">
        <f>IF(B36="DOOR SWITCH 2 (TC)",1,"N/A")</f>
        <v>N/A</v>
      </c>
      <c r="E36" s="29" t="str">
        <f>IF(B36="DOOR SWITCH 2 (TC)",1,"N/A")</f>
        <v>N/A</v>
      </c>
      <c r="F36" s="37" t="str">
        <f>IF(B36="DOOR SWITCH 2 (TC)","VIP 1","N/A")</f>
        <v>N/A</v>
      </c>
      <c r="G36" s="100"/>
    </row>
    <row r="37" spans="2:7">
      <c r="B37" s="104" t="s">
        <v>55</v>
      </c>
      <c r="C37" s="22" t="s">
        <v>56</v>
      </c>
      <c r="D37" s="23" t="s">
        <v>56</v>
      </c>
      <c r="E37" s="23" t="s">
        <v>57</v>
      </c>
      <c r="F37" s="42" t="s">
        <v>56</v>
      </c>
      <c r="G37" s="100"/>
    </row>
    <row r="38" spans="2:7">
      <c r="B38" s="104"/>
      <c r="C38" s="23" t="s">
        <v>58</v>
      </c>
      <c r="D38" s="24" t="s">
        <v>56</v>
      </c>
      <c r="E38" s="23" t="s">
        <v>56</v>
      </c>
      <c r="F38" s="42"/>
      <c r="G38" s="100"/>
    </row>
    <row r="39" spans="2:7">
      <c r="B39" s="43" t="s">
        <v>59</v>
      </c>
      <c r="C39" s="37" t="s">
        <v>60</v>
      </c>
      <c r="D39" s="37" t="str">
        <f>IF(B39="PS Redundancy Board","I/O Board Outputs - NO"," ")</f>
        <v>I/O Board Outputs - NO</v>
      </c>
      <c r="E39" s="37" t="str">
        <f>IF(B39="PS Redundancy Board","Sensor Address -1"," ")</f>
        <v>Sensor Address -1</v>
      </c>
      <c r="F39" s="37" t="s">
        <v>61</v>
      </c>
      <c r="G39" s="100"/>
    </row>
    <row r="40" spans="2:7" hidden="1">
      <c r="B40" s="43" t="s">
        <v>56</v>
      </c>
      <c r="C40" s="37" t="s">
        <v>56</v>
      </c>
      <c r="D40" s="37" t="str">
        <f>IF(B40="PS Redundancy Board","I/O Board Outputs - NO"," ")</f>
        <v xml:space="preserve"> </v>
      </c>
      <c r="E40" s="37" t="str">
        <f>IF(B40="PS Redundancy Board","Sensor Address -2"," ")</f>
        <v xml:space="preserve"> </v>
      </c>
      <c r="F40" s="37"/>
      <c r="G40" s="100"/>
    </row>
    <row r="41" spans="2:7" hidden="1">
      <c r="B41" s="43" t="s">
        <v>56</v>
      </c>
      <c r="C41" s="37"/>
      <c r="D41" s="37" t="str">
        <f>IF(B41="PS Redundancy Board","I/O Board Outputs - NO"," ")</f>
        <v xml:space="preserve"> </v>
      </c>
      <c r="E41" s="37" t="str">
        <f>IF(B41="PS Redundancy Board","Sensor Address -3"," ")</f>
        <v xml:space="preserve"> </v>
      </c>
      <c r="F41" s="37"/>
      <c r="G41" s="100"/>
    </row>
    <row r="42" spans="2:7" hidden="1">
      <c r="B42" s="92" t="s">
        <v>56</v>
      </c>
      <c r="C42" s="93"/>
      <c r="D42" s="29" t="s">
        <v>37</v>
      </c>
      <c r="E42" s="29" t="s">
        <v>37</v>
      </c>
      <c r="F42" s="37"/>
      <c r="G42" s="100"/>
    </row>
    <row r="43" spans="2:7" ht="15.75" thickBot="1">
      <c r="B43" s="82" t="s">
        <v>56</v>
      </c>
      <c r="C43" s="83"/>
      <c r="D43" s="44"/>
      <c r="E43" s="44"/>
      <c r="F43" s="45"/>
      <c r="G43" s="101"/>
    </row>
    <row r="44" spans="2:7" ht="15.75" thickBot="1">
      <c r="C44" s="12"/>
      <c r="D44" s="12"/>
      <c r="E44" s="11"/>
      <c r="F44" s="4"/>
      <c r="G44" s="8"/>
    </row>
    <row r="45" spans="2:7" ht="31.5" customHeight="1" thickBot="1">
      <c r="B45" s="88" t="s">
        <v>62</v>
      </c>
      <c r="C45" s="73"/>
      <c r="D45" s="73"/>
      <c r="E45" s="73"/>
      <c r="F45" s="74"/>
      <c r="G45" s="51" t="s">
        <v>63</v>
      </c>
    </row>
    <row r="46" spans="2:7" ht="15.75" thickBot="1">
      <c r="B46" s="86" t="s">
        <v>5</v>
      </c>
      <c r="C46" s="87"/>
      <c r="D46" s="89" t="s">
        <v>6</v>
      </c>
      <c r="E46" s="87"/>
      <c r="F46" s="90"/>
      <c r="G46" s="66"/>
    </row>
    <row r="47" spans="2:7">
      <c r="B47" s="14" t="s">
        <v>7</v>
      </c>
      <c r="C47" s="13"/>
      <c r="D47" s="49" t="s">
        <v>64</v>
      </c>
      <c r="E47" s="49"/>
      <c r="F47" s="50"/>
      <c r="G47" s="51" t="s">
        <v>65</v>
      </c>
    </row>
    <row r="48" spans="2:7">
      <c r="B48" s="14" t="s">
        <v>10</v>
      </c>
      <c r="C48" s="13"/>
      <c r="D48" s="49" t="s">
        <v>66</v>
      </c>
      <c r="E48" s="49"/>
      <c r="F48" s="50"/>
      <c r="G48" s="52"/>
    </row>
    <row r="49" spans="2:7">
      <c r="B49" s="79" t="s">
        <v>12</v>
      </c>
      <c r="C49" s="13" t="s">
        <v>13</v>
      </c>
      <c r="D49" s="49" t="s">
        <v>14</v>
      </c>
      <c r="E49" s="49"/>
      <c r="F49" s="50"/>
      <c r="G49" s="52"/>
    </row>
    <row r="50" spans="2:7">
      <c r="B50" s="79"/>
      <c r="C50" s="13" t="s">
        <v>15</v>
      </c>
      <c r="D50" s="49" t="s">
        <v>16</v>
      </c>
      <c r="E50" s="49"/>
      <c r="F50" s="50"/>
      <c r="G50" s="52"/>
    </row>
    <row r="51" spans="2:7">
      <c r="B51" s="79"/>
      <c r="C51" s="13" t="s">
        <v>17</v>
      </c>
      <c r="D51" s="49" t="s">
        <v>18</v>
      </c>
      <c r="E51" s="49"/>
      <c r="F51" s="50"/>
      <c r="G51" s="52"/>
    </row>
    <row r="52" spans="2:7">
      <c r="B52" s="79"/>
      <c r="C52" s="13" t="s">
        <v>19</v>
      </c>
      <c r="D52" s="64">
        <v>20</v>
      </c>
      <c r="E52" s="64"/>
      <c r="F52" s="65"/>
      <c r="G52" s="52"/>
    </row>
    <row r="53" spans="2:7">
      <c r="B53" s="63" t="s">
        <v>20</v>
      </c>
      <c r="C53" s="49"/>
      <c r="D53" s="64">
        <v>96</v>
      </c>
      <c r="E53" s="64"/>
      <c r="F53" s="65"/>
      <c r="G53" s="52"/>
    </row>
    <row r="54" spans="2:7">
      <c r="B54" s="63" t="s">
        <v>21</v>
      </c>
      <c r="C54" s="49"/>
      <c r="D54" s="64">
        <v>336</v>
      </c>
      <c r="E54" s="64"/>
      <c r="F54" s="65"/>
      <c r="G54" s="52"/>
    </row>
    <row r="55" spans="2:7">
      <c r="B55" s="63" t="s">
        <v>22</v>
      </c>
      <c r="C55" s="49"/>
      <c r="D55" s="49" t="s">
        <v>23</v>
      </c>
      <c r="E55" s="49"/>
      <c r="F55" s="50"/>
      <c r="G55" s="52"/>
    </row>
    <row r="56" spans="2:7">
      <c r="B56" s="63" t="s">
        <v>24</v>
      </c>
      <c r="C56" s="49"/>
      <c r="D56" s="64">
        <v>1</v>
      </c>
      <c r="E56" s="64"/>
      <c r="F56" s="65"/>
      <c r="G56" s="52"/>
    </row>
    <row r="57" spans="2:7" ht="15.75" thickBot="1">
      <c r="B57" s="84" t="s">
        <v>25</v>
      </c>
      <c r="C57" s="85"/>
      <c r="D57" s="75" t="s">
        <v>26</v>
      </c>
      <c r="E57" s="75"/>
      <c r="F57" s="76"/>
      <c r="G57" s="53"/>
    </row>
    <row r="58" spans="2:7" ht="15.75" thickBot="1"/>
    <row r="59" spans="2:7" ht="15.75" thickBot="1">
      <c r="B59" s="67" t="s">
        <v>27</v>
      </c>
      <c r="C59" s="68"/>
      <c r="D59" s="68"/>
      <c r="E59" s="68"/>
      <c r="F59" s="69"/>
      <c r="G59" s="51" t="s">
        <v>65</v>
      </c>
    </row>
    <row r="60" spans="2:7">
      <c r="B60" s="80" t="s">
        <v>5</v>
      </c>
      <c r="C60" s="81"/>
      <c r="D60" s="31" t="s">
        <v>6</v>
      </c>
      <c r="E60" s="31" t="s">
        <v>28</v>
      </c>
      <c r="F60" s="18" t="s">
        <v>29</v>
      </c>
      <c r="G60" s="52"/>
    </row>
    <row r="61" spans="2:7">
      <c r="B61" s="61" t="s">
        <v>30</v>
      </c>
      <c r="C61" s="62"/>
      <c r="D61" s="13" t="s">
        <v>67</v>
      </c>
      <c r="E61" s="13" t="s">
        <v>32</v>
      </c>
      <c r="F61" s="15" t="s">
        <v>33</v>
      </c>
      <c r="G61" s="52"/>
    </row>
    <row r="62" spans="2:7">
      <c r="B62" s="59" t="s">
        <v>30</v>
      </c>
      <c r="C62" s="60"/>
      <c r="D62" s="13" t="s">
        <v>11</v>
      </c>
      <c r="E62" s="13" t="s">
        <v>32</v>
      </c>
      <c r="F62" s="15" t="s">
        <v>33</v>
      </c>
      <c r="G62" s="52"/>
    </row>
    <row r="63" spans="2:7">
      <c r="B63" s="59" t="s">
        <v>30</v>
      </c>
      <c r="C63" s="60"/>
      <c r="D63" s="13" t="s">
        <v>68</v>
      </c>
      <c r="E63" s="13" t="s">
        <v>32</v>
      </c>
      <c r="F63" s="15" t="s">
        <v>33</v>
      </c>
      <c r="G63" s="52"/>
    </row>
    <row r="64" spans="2:7">
      <c r="B64" s="59" t="s">
        <v>30</v>
      </c>
      <c r="C64" s="60"/>
      <c r="D64" s="13" t="s">
        <v>31</v>
      </c>
      <c r="E64" s="13" t="s">
        <v>32</v>
      </c>
      <c r="F64" s="15" t="s">
        <v>33</v>
      </c>
      <c r="G64" s="52"/>
    </row>
    <row r="65" spans="2:7">
      <c r="B65" s="59" t="s">
        <v>34</v>
      </c>
      <c r="C65" s="60"/>
      <c r="D65" s="13" t="s">
        <v>69</v>
      </c>
      <c r="E65" s="13" t="s">
        <v>32</v>
      </c>
      <c r="F65" s="15" t="s">
        <v>33</v>
      </c>
      <c r="G65" s="52"/>
    </row>
    <row r="66" spans="2:7">
      <c r="B66" s="59" t="s">
        <v>34</v>
      </c>
      <c r="C66" s="60"/>
      <c r="D66" s="13" t="s">
        <v>70</v>
      </c>
      <c r="E66" s="13" t="s">
        <v>32</v>
      </c>
      <c r="F66" s="15" t="s">
        <v>33</v>
      </c>
      <c r="G66" s="52"/>
    </row>
    <row r="67" spans="2:7">
      <c r="B67" s="59" t="s">
        <v>34</v>
      </c>
      <c r="C67" s="60"/>
      <c r="D67" s="13" t="s">
        <v>12</v>
      </c>
      <c r="E67" s="13" t="s">
        <v>32</v>
      </c>
      <c r="F67" s="15" t="s">
        <v>33</v>
      </c>
      <c r="G67" s="52"/>
    </row>
    <row r="68" spans="2:7">
      <c r="B68" s="59" t="s">
        <v>35</v>
      </c>
      <c r="C68" s="60"/>
      <c r="D68" s="13" t="s">
        <v>70</v>
      </c>
      <c r="E68" s="13" t="s">
        <v>32</v>
      </c>
      <c r="F68" s="15" t="s">
        <v>33</v>
      </c>
      <c r="G68" s="52"/>
    </row>
    <row r="69" spans="2:7">
      <c r="B69" s="59" t="s">
        <v>38</v>
      </c>
      <c r="C69" s="60"/>
      <c r="D69" s="29">
        <v>4</v>
      </c>
      <c r="E69" s="29" t="s">
        <v>37</v>
      </c>
      <c r="F69" s="16" t="s">
        <v>71</v>
      </c>
      <c r="G69" s="52"/>
    </row>
    <row r="70" spans="2:7">
      <c r="B70" s="59" t="s">
        <v>39</v>
      </c>
      <c r="C70" s="60"/>
      <c r="D70" s="29" t="s">
        <v>36</v>
      </c>
      <c r="E70" s="29"/>
      <c r="F70" s="15"/>
      <c r="G70" s="52"/>
    </row>
    <row r="71" spans="2:7">
      <c r="B71" s="59" t="s">
        <v>40</v>
      </c>
      <c r="C71" s="60"/>
      <c r="D71" s="29" t="s">
        <v>36</v>
      </c>
      <c r="E71" s="29"/>
      <c r="F71" s="15"/>
      <c r="G71" s="52"/>
    </row>
    <row r="72" spans="2:7">
      <c r="B72" s="59" t="s">
        <v>41</v>
      </c>
      <c r="C72" s="60"/>
      <c r="D72" s="29" t="s">
        <v>72</v>
      </c>
      <c r="E72" s="29" t="s">
        <v>37</v>
      </c>
      <c r="F72" s="16" t="s">
        <v>42</v>
      </c>
      <c r="G72" s="52"/>
    </row>
    <row r="73" spans="2:7">
      <c r="B73" s="59" t="s">
        <v>43</v>
      </c>
      <c r="C73" s="60"/>
      <c r="D73" s="28">
        <v>4</v>
      </c>
      <c r="E73" s="29" t="s">
        <v>37</v>
      </c>
      <c r="F73" s="16" t="s">
        <v>73</v>
      </c>
      <c r="G73" s="52"/>
    </row>
    <row r="74" spans="2:7">
      <c r="B74" s="59" t="s">
        <v>44</v>
      </c>
      <c r="C74" s="60"/>
      <c r="D74" s="29">
        <v>4</v>
      </c>
      <c r="E74" s="29" t="s">
        <v>37</v>
      </c>
      <c r="F74" s="16" t="s">
        <v>37</v>
      </c>
      <c r="G74" s="52"/>
    </row>
    <row r="75" spans="2:7">
      <c r="B75" s="59" t="s">
        <v>45</v>
      </c>
      <c r="C75" s="60"/>
      <c r="D75" s="28" t="s">
        <v>36</v>
      </c>
      <c r="E75" s="29" t="s">
        <v>37</v>
      </c>
      <c r="F75" s="16" t="s">
        <v>37</v>
      </c>
      <c r="G75" s="52"/>
    </row>
    <row r="76" spans="2:7">
      <c r="B76" s="59" t="s">
        <v>46</v>
      </c>
      <c r="C76" s="60"/>
      <c r="D76" s="28" t="s">
        <v>49</v>
      </c>
      <c r="E76" s="29" t="s">
        <v>37</v>
      </c>
      <c r="F76" s="16" t="s">
        <v>37</v>
      </c>
      <c r="G76" s="52"/>
    </row>
    <row r="77" spans="2:7">
      <c r="B77" s="59" t="s">
        <v>47</v>
      </c>
      <c r="C77" s="60"/>
      <c r="D77" s="28" t="s">
        <v>36</v>
      </c>
      <c r="E77" s="29" t="s">
        <v>37</v>
      </c>
      <c r="F77" s="16" t="s">
        <v>37</v>
      </c>
      <c r="G77" s="52"/>
    </row>
    <row r="78" spans="2:7">
      <c r="B78" s="59" t="s">
        <v>48</v>
      </c>
      <c r="C78" s="60"/>
      <c r="D78" s="28" t="s">
        <v>49</v>
      </c>
      <c r="E78" s="29" t="s">
        <v>37</v>
      </c>
      <c r="F78" s="16" t="s">
        <v>37</v>
      </c>
      <c r="G78" s="52"/>
    </row>
    <row r="79" spans="2:7">
      <c r="B79" s="59" t="s">
        <v>50</v>
      </c>
      <c r="C79" s="60"/>
      <c r="D79" s="29" t="s">
        <v>36</v>
      </c>
      <c r="E79" s="29" t="s">
        <v>56</v>
      </c>
      <c r="F79" s="16" t="s">
        <v>37</v>
      </c>
      <c r="G79" s="52"/>
    </row>
    <row r="80" spans="2:7">
      <c r="B80" s="59" t="s">
        <v>51</v>
      </c>
      <c r="C80" s="60"/>
      <c r="D80" s="29" t="s">
        <v>72</v>
      </c>
      <c r="E80" s="29" t="s">
        <v>37</v>
      </c>
      <c r="F80" s="16" t="s">
        <v>37</v>
      </c>
      <c r="G80" s="52"/>
    </row>
    <row r="81" spans="2:7" ht="15.75" thickBot="1">
      <c r="B81" s="59" t="s">
        <v>52</v>
      </c>
      <c r="C81" s="60"/>
      <c r="D81" s="30" t="s">
        <v>74</v>
      </c>
      <c r="E81" s="30"/>
      <c r="F81" s="17"/>
      <c r="G81" s="53"/>
    </row>
    <row r="82" spans="2:7" ht="15.75" thickBot="1">
      <c r="B82" s="34"/>
      <c r="C82" s="34"/>
      <c r="D82" s="33"/>
      <c r="E82" s="33"/>
      <c r="F82" s="35"/>
      <c r="G82" s="36"/>
    </row>
    <row r="83" spans="2:7" ht="15.75" thickBot="1">
      <c r="B83" s="54" t="s">
        <v>54</v>
      </c>
      <c r="C83" s="55"/>
      <c r="D83" s="55"/>
      <c r="E83" s="55"/>
      <c r="F83" s="56"/>
      <c r="G83" s="46" t="s">
        <v>65</v>
      </c>
    </row>
    <row r="84" spans="2:7" hidden="1">
      <c r="B84" s="57"/>
      <c r="C84" s="58"/>
      <c r="D84" s="32" t="str">
        <f>IF(B84="DOOR SWITCH 2 (TC)",1,"N/A")</f>
        <v>N/A</v>
      </c>
      <c r="E84" s="32" t="str">
        <f>IF(B84="DOOR SWITCH 2 (TC)",1,"N/A")</f>
        <v>N/A</v>
      </c>
      <c r="F84" s="19" t="str">
        <f>IF(B84="DOOR SWITCH 2 (TC)","VIP 1","N/A")</f>
        <v>N/A</v>
      </c>
      <c r="G84" s="47"/>
    </row>
    <row r="85" spans="2:7" hidden="1">
      <c r="B85" s="104" t="s">
        <v>55</v>
      </c>
      <c r="C85" s="22"/>
      <c r="D85" s="23"/>
      <c r="E85" s="23" t="s">
        <v>57</v>
      </c>
      <c r="F85" s="26"/>
      <c r="G85" s="47"/>
    </row>
    <row r="86" spans="2:7" hidden="1">
      <c r="B86" s="104"/>
      <c r="C86" s="23" t="s">
        <v>58</v>
      </c>
      <c r="D86" s="24"/>
      <c r="E86" s="23"/>
      <c r="F86" s="26"/>
      <c r="G86" s="47"/>
    </row>
    <row r="87" spans="2:7" hidden="1">
      <c r="B87" s="77" t="s">
        <v>56</v>
      </c>
      <c r="C87" s="78"/>
      <c r="D87" s="25" t="s">
        <v>37</v>
      </c>
      <c r="E87" s="25" t="s">
        <v>37</v>
      </c>
      <c r="F87" s="27" t="str">
        <f>IF(B87="MINI DC I/O 1","ON DISPLAY INTERFACE","N/A")</f>
        <v>N/A</v>
      </c>
      <c r="G87" s="47"/>
    </row>
    <row r="88" spans="2:7" hidden="1">
      <c r="B88" s="77" t="s">
        <v>56</v>
      </c>
      <c r="C88" s="78"/>
      <c r="D88" s="29" t="s">
        <v>37</v>
      </c>
      <c r="E88" s="29" t="s">
        <v>37</v>
      </c>
      <c r="F88" s="16" t="str">
        <f>IF(B88="MINI DC I/O 2","ON DISPLAY INTERFACE","N/A")</f>
        <v>N/A</v>
      </c>
      <c r="G88" s="47"/>
    </row>
    <row r="89" spans="2:7" ht="15.75" thickBot="1">
      <c r="B89" s="82"/>
      <c r="C89" s="83"/>
      <c r="D89" s="30"/>
      <c r="E89" s="30"/>
      <c r="F89" s="17"/>
      <c r="G89" s="48"/>
    </row>
    <row r="90" spans="2:7" ht="15.75" thickBot="1">
      <c r="C90" s="12"/>
      <c r="D90" s="12"/>
      <c r="E90" s="11"/>
      <c r="F90" s="4"/>
      <c r="G90" s="8"/>
    </row>
    <row r="91" spans="2:7" ht="15.75" thickBot="1">
      <c r="B91" s="72" t="s">
        <v>75</v>
      </c>
      <c r="C91" s="73"/>
      <c r="D91" s="73"/>
      <c r="E91" s="73"/>
      <c r="F91" s="74"/>
      <c r="G91" s="105">
        <v>1</v>
      </c>
    </row>
    <row r="92" spans="2:7" ht="15.75" thickBot="1">
      <c r="B92" s="106" t="s">
        <v>76</v>
      </c>
      <c r="C92" s="107"/>
      <c r="D92" s="107"/>
      <c r="E92" s="94" t="s">
        <v>77</v>
      </c>
      <c r="F92" s="95"/>
      <c r="G92" s="47"/>
    </row>
    <row r="93" spans="2:7">
      <c r="B93" s="63" t="s">
        <v>78</v>
      </c>
      <c r="C93" s="49"/>
      <c r="D93" s="49"/>
      <c r="E93" s="94" t="s">
        <v>79</v>
      </c>
      <c r="F93" s="95"/>
      <c r="G93" s="47"/>
    </row>
    <row r="94" spans="2:7">
      <c r="B94" s="63" t="s">
        <v>80</v>
      </c>
      <c r="C94" s="49"/>
      <c r="D94" s="49"/>
      <c r="E94" s="64" t="s">
        <v>81</v>
      </c>
      <c r="F94" s="65"/>
      <c r="G94" s="47"/>
    </row>
    <row r="95" spans="2:7" ht="15.75" thickBot="1">
      <c r="B95" s="84" t="s">
        <v>82</v>
      </c>
      <c r="C95" s="85"/>
      <c r="D95" s="85"/>
      <c r="E95" s="75" t="s">
        <v>83</v>
      </c>
      <c r="F95" s="76"/>
      <c r="G95" s="48"/>
    </row>
    <row r="96" spans="2:7">
      <c r="C96" s="12"/>
      <c r="D96" s="12"/>
      <c r="E96" s="11"/>
      <c r="F96" s="4"/>
      <c r="G96" s="8"/>
    </row>
    <row r="97" spans="2:7" ht="15.75" thickBot="1"/>
    <row r="98" spans="2:7">
      <c r="B98" s="9" t="s">
        <v>84</v>
      </c>
      <c r="C98" s="10"/>
      <c r="D98" s="10"/>
      <c r="E98" s="10"/>
      <c r="F98" s="10"/>
      <c r="G98" s="1"/>
    </row>
    <row r="99" spans="2:7">
      <c r="B99" s="3"/>
      <c r="G99" s="2"/>
    </row>
    <row r="100" spans="2:7">
      <c r="B100" s="3" t="s">
        <v>85</v>
      </c>
      <c r="G100" s="2"/>
    </row>
    <row r="101" spans="2:7">
      <c r="B101" s="3" t="s">
        <v>86</v>
      </c>
      <c r="E101" t="s">
        <v>87</v>
      </c>
      <c r="G101" s="2"/>
    </row>
    <row r="102" spans="2:7">
      <c r="B102" s="3" t="s">
        <v>88</v>
      </c>
      <c r="E102" t="s">
        <v>89</v>
      </c>
      <c r="G102" s="2"/>
    </row>
    <row r="103" spans="2:7">
      <c r="B103" s="3" t="s">
        <v>90</v>
      </c>
      <c r="E103" t="s">
        <v>91</v>
      </c>
      <c r="G103" s="2"/>
    </row>
    <row r="104" spans="2:7">
      <c r="B104" s="3" t="s">
        <v>92</v>
      </c>
      <c r="E104" t="s">
        <v>93</v>
      </c>
      <c r="G104" s="2"/>
    </row>
    <row r="105" spans="2:7">
      <c r="B105" s="3" t="s">
        <v>94</v>
      </c>
      <c r="E105" t="s">
        <v>95</v>
      </c>
      <c r="G105" s="2"/>
    </row>
    <row r="106" spans="2:7">
      <c r="B106" s="3" t="s">
        <v>96</v>
      </c>
      <c r="E106" t="s">
        <v>97</v>
      </c>
      <c r="G106" s="2"/>
    </row>
    <row r="107" spans="2:7">
      <c r="B107" s="3" t="s">
        <v>98</v>
      </c>
      <c r="E107" t="s">
        <v>99</v>
      </c>
      <c r="G107" s="2"/>
    </row>
    <row r="108" spans="2:7">
      <c r="B108" s="3" t="s">
        <v>100</v>
      </c>
      <c r="E108" t="s">
        <v>101</v>
      </c>
      <c r="G108" s="2"/>
    </row>
    <row r="109" spans="2:7">
      <c r="B109" s="3" t="s">
        <v>102</v>
      </c>
      <c r="E109" t="s">
        <v>103</v>
      </c>
      <c r="G109" s="2"/>
    </row>
    <row r="110" spans="2:7">
      <c r="B110" s="3" t="s">
        <v>104</v>
      </c>
      <c r="E110" t="s">
        <v>105</v>
      </c>
      <c r="G110" s="2"/>
    </row>
    <row r="111" spans="2:7">
      <c r="B111" s="3"/>
      <c r="G111" s="2"/>
    </row>
    <row r="112" spans="2:7">
      <c r="B112" s="3" t="s">
        <v>106</v>
      </c>
      <c r="G112" s="2"/>
    </row>
    <row r="113" spans="2:7">
      <c r="B113" s="3" t="s">
        <v>107</v>
      </c>
      <c r="E113" t="s">
        <v>108</v>
      </c>
      <c r="G113" s="2"/>
    </row>
    <row r="114" spans="2:7">
      <c r="B114" s="3" t="s">
        <v>109</v>
      </c>
      <c r="E114" t="s">
        <v>110</v>
      </c>
      <c r="G114" s="2"/>
    </row>
    <row r="115" spans="2:7">
      <c r="B115" s="3" t="s">
        <v>111</v>
      </c>
      <c r="E115" t="s">
        <v>112</v>
      </c>
      <c r="G115" s="2"/>
    </row>
    <row r="116" spans="2:7" ht="15.75" thickBot="1">
      <c r="B116" s="5"/>
      <c r="C116" s="6"/>
      <c r="D116" s="6"/>
      <c r="E116" s="6"/>
      <c r="F116" s="6"/>
      <c r="G116" s="7"/>
    </row>
    <row r="118" spans="2:7">
      <c r="B118" t="s">
        <v>113</v>
      </c>
    </row>
  </sheetData>
  <mergeCells count="113">
    <mergeCell ref="G16:G33"/>
    <mergeCell ref="B33:C33"/>
    <mergeCell ref="B35:F35"/>
    <mergeCell ref="G35:G43"/>
    <mergeCell ref="B36:C36"/>
    <mergeCell ref="B37:B38"/>
    <mergeCell ref="B43:C43"/>
    <mergeCell ref="B28:C28"/>
    <mergeCell ref="G91:G95"/>
    <mergeCell ref="B76:C76"/>
    <mergeCell ref="B77:C77"/>
    <mergeCell ref="B78:C78"/>
    <mergeCell ref="B79:C79"/>
    <mergeCell ref="B80:C80"/>
    <mergeCell ref="E95:F95"/>
    <mergeCell ref="B95:D95"/>
    <mergeCell ref="B81:C81"/>
    <mergeCell ref="B85:B86"/>
    <mergeCell ref="B92:D92"/>
    <mergeCell ref="E92:F92"/>
    <mergeCell ref="B56:C56"/>
    <mergeCell ref="B23:C23"/>
    <mergeCell ref="B24:C24"/>
    <mergeCell ref="B25:C25"/>
    <mergeCell ref="B26:C26"/>
    <mergeCell ref="B27:C27"/>
    <mergeCell ref="B13:C13"/>
    <mergeCell ref="B93:D93"/>
    <mergeCell ref="E93:F93"/>
    <mergeCell ref="B16:F16"/>
    <mergeCell ref="D6:F6"/>
    <mergeCell ref="D7:F7"/>
    <mergeCell ref="D8:F8"/>
    <mergeCell ref="D9:F9"/>
    <mergeCell ref="G2:G3"/>
    <mergeCell ref="G4:G14"/>
    <mergeCell ref="B5:C5"/>
    <mergeCell ref="B6:B9"/>
    <mergeCell ref="B14:C14"/>
    <mergeCell ref="D14:F14"/>
    <mergeCell ref="D13:F13"/>
    <mergeCell ref="B2:F2"/>
    <mergeCell ref="D1:F1"/>
    <mergeCell ref="B91:F91"/>
    <mergeCell ref="E94:F94"/>
    <mergeCell ref="B94:D94"/>
    <mergeCell ref="D57:F57"/>
    <mergeCell ref="B87:C87"/>
    <mergeCell ref="B49:B52"/>
    <mergeCell ref="B60:C60"/>
    <mergeCell ref="B88:C88"/>
    <mergeCell ref="B89:C89"/>
    <mergeCell ref="B57:C57"/>
    <mergeCell ref="B67:C67"/>
    <mergeCell ref="B68:C68"/>
    <mergeCell ref="B69:C69"/>
    <mergeCell ref="B46:C46"/>
    <mergeCell ref="B45:F45"/>
    <mergeCell ref="D46:F46"/>
    <mergeCell ref="B10:C10"/>
    <mergeCell ref="B3:C3"/>
    <mergeCell ref="D3:F3"/>
    <mergeCell ref="B4:C4"/>
    <mergeCell ref="D4:F4"/>
    <mergeCell ref="D5:F5"/>
    <mergeCell ref="B73:C73"/>
    <mergeCell ref="B74:C74"/>
    <mergeCell ref="B75:C75"/>
    <mergeCell ref="G45:G46"/>
    <mergeCell ref="B59:F59"/>
    <mergeCell ref="G47:G57"/>
    <mergeCell ref="D52:F52"/>
    <mergeCell ref="D53:F53"/>
    <mergeCell ref="D10:F10"/>
    <mergeCell ref="B11:C11"/>
    <mergeCell ref="D11:F11"/>
    <mergeCell ref="B12:C12"/>
    <mergeCell ref="D12:F12"/>
    <mergeCell ref="B42:C42"/>
    <mergeCell ref="B29:C29"/>
    <mergeCell ref="B30:C30"/>
    <mergeCell ref="B31:C31"/>
    <mergeCell ref="B32:C32"/>
    <mergeCell ref="B17:C17"/>
    <mergeCell ref="B18:C18"/>
    <mergeCell ref="B19:C19"/>
    <mergeCell ref="B20:C20"/>
    <mergeCell ref="B21:C21"/>
    <mergeCell ref="B22:C22"/>
    <mergeCell ref="G83:G89"/>
    <mergeCell ref="D47:F47"/>
    <mergeCell ref="D48:F48"/>
    <mergeCell ref="D49:F49"/>
    <mergeCell ref="D50:F50"/>
    <mergeCell ref="D51:F51"/>
    <mergeCell ref="G59:G81"/>
    <mergeCell ref="B83:F83"/>
    <mergeCell ref="B84:C84"/>
    <mergeCell ref="B70:C70"/>
    <mergeCell ref="B61:C61"/>
    <mergeCell ref="B62:C62"/>
    <mergeCell ref="B63:C63"/>
    <mergeCell ref="B64:C64"/>
    <mergeCell ref="B65:C65"/>
    <mergeCell ref="B66:C66"/>
    <mergeCell ref="B53:C53"/>
    <mergeCell ref="B54:C54"/>
    <mergeCell ref="B55:C55"/>
    <mergeCell ref="D54:F54"/>
    <mergeCell ref="D55:F55"/>
    <mergeCell ref="D56:F56"/>
    <mergeCell ref="B71:C71"/>
    <mergeCell ref="B72:C72"/>
  </mergeCells>
  <dataValidations count="53">
    <dataValidation type="list" allowBlank="1" showInputMessage="1" showErrorMessage="1" sqref="D47:F47 D4:F4" xr:uid="{00000000-0002-0000-0000-000000000000}">
      <formula1>"VF,VM,VX, DB-5000"</formula1>
    </dataValidation>
    <dataValidation type="list" allowBlank="1" showInputMessage="1" showErrorMessage="1" sqref="D48:F48 D5:F5" xr:uid="{00000000-0002-0000-0000-000001000000}">
      <formula1>"FRONT,WALK-IN,REAR"</formula1>
    </dataValidation>
    <dataValidation type="list" errorStyle="warning" allowBlank="1" showInputMessage="1" showErrorMessage="1" sqref="D49:F49" xr:uid="{00000000-0002-0000-0000-000002000000}">
      <formula1>"FULL COLOR, MONOCHROME"</formula1>
    </dataValidation>
    <dataValidation type="list" errorStyle="warning" allowBlank="1" showInputMessage="1" showErrorMessage="1" sqref="D51:F51" xr:uid="{00000000-0002-0000-0000-000003000000}">
      <formula1>"9X5,9X15,16X16,24X16, 18X18"</formula1>
    </dataValidation>
    <dataValidation type="list" errorStyle="warning" allowBlank="1" showInputMessage="1" showErrorMessage="1" sqref="D52:F52 D9:F9" xr:uid="{00000000-0002-0000-0000-000004000000}">
      <formula1>"20,34,46,66"</formula1>
    </dataValidation>
    <dataValidation type="list" allowBlank="1" showInputMessage="1" showErrorMessage="1" sqref="D55:F55 D12:F12" xr:uid="{00000000-0002-0000-0000-000005000000}">
      <formula1>"FULL MATRIX,LINE MATRIX"</formula1>
    </dataValidation>
    <dataValidation type="list" allowBlank="1" showInputMessage="1" showErrorMessage="1" sqref="D50:F50 D7:F7" xr:uid="{00000000-0002-0000-0000-000006000000}">
      <formula1>"GEN 4 (24 VOLT BUS), ANTAIOS (DVX)"</formula1>
    </dataValidation>
    <dataValidation type="list" allowBlank="1" showInputMessage="1" showErrorMessage="1" sqref="O83 O35" xr:uid="{00000000-0002-0000-0000-000007000000}">
      <formula1>"DOOR SWITCH 2 (TC), "</formula1>
    </dataValidation>
    <dataValidation type="list" allowBlank="1" showInputMessage="1" showErrorMessage="1" sqref="B84:C84" xr:uid="{00000000-0002-0000-0000-000008000000}">
      <formula1>"DOOR SWITCH 2 (TC),'"</formula1>
    </dataValidation>
    <dataValidation type="list" allowBlank="1" showInputMessage="1" showErrorMessage="1" sqref="D72" xr:uid="{00000000-0002-0000-0000-00000A000000}">
      <formula1>"0,YES - 1"</formula1>
    </dataValidation>
    <dataValidation type="list" allowBlank="1" showInputMessage="1" showErrorMessage="1" sqref="D76 D78 D30" xr:uid="{00000000-0002-0000-0000-00000B000000}">
      <formula1>"YES,NO"</formula1>
    </dataValidation>
    <dataValidation type="list" errorStyle="warning" allowBlank="1" showInputMessage="1" showErrorMessage="1" sqref="D75 D77 D27:D29" xr:uid="{00000000-0002-0000-0000-00000C000000}">
      <formula1>"YES,NO"</formula1>
    </dataValidation>
    <dataValidation type="list" errorStyle="warning" allowBlank="1" showInputMessage="1" showErrorMessage="1" sqref="D57:F57 D14:F14" xr:uid="{00000000-0002-0000-0000-00000D000000}">
      <formula1>"ROWS,BAYS"</formula1>
    </dataValidation>
    <dataValidation type="list" errorStyle="warning" allowBlank="1" showInputMessage="1" showErrorMessage="1" sqref="D74" xr:uid="{00000000-0002-0000-0000-000018000000}">
      <formula1>"1,2,3,4,5,6,7,8,9,10"</formula1>
    </dataValidation>
    <dataValidation type="list" errorStyle="warning" allowBlank="1" showInputMessage="1" showErrorMessage="1" sqref="D73 D26" xr:uid="{00000000-0002-0000-0000-000019000000}">
      <formula1>"NO,1,2,3,4,5,6,7,8,9,10"</formula1>
    </dataValidation>
    <dataValidation type="list" errorStyle="warning" allowBlank="1" showInputMessage="1" showErrorMessage="1" sqref="D80" xr:uid="{00000000-0002-0000-0000-00001B000000}">
      <formula1>"YES - 1, YES - 2"</formula1>
    </dataValidation>
    <dataValidation type="list" errorStyle="warning" allowBlank="1" showInputMessage="1" showErrorMessage="1" sqref="D81:D82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70:D71 D22:D23" xr:uid="{E995915A-5045-424B-9511-1DD9729C235F}">
      <formula1>"YES, NO"</formula1>
    </dataValidation>
    <dataValidation type="list" allowBlank="1" showInputMessage="1" showErrorMessage="1" sqref="F70:F71 F22:F23" xr:uid="{83719367-4FEA-45A3-AD2A-25CE6373350C}">
      <formula1>"', Isolation Boards in Sign - Yes, Isolation Boards in Sign - No"</formula1>
    </dataValidation>
    <dataValidation type="list" allowBlank="1" showInputMessage="1" showErrorMessage="1" sqref="F69 F21" xr:uid="{C7F7D24A-56C1-40DE-947C-129DC4D482D6}">
      <formula1>"?, IN SIGN - YES, IN SIGN - NO"</formula1>
    </dataValidation>
    <dataValidation type="list" errorStyle="warning" allowBlank="1" showInputMessage="1" showErrorMessage="1" sqref="D69" xr:uid="{F54E2B14-F2B8-4DCA-8DEA-1A6638DE5A49}">
      <formula1>"?,1,2,3,4,5,6,7,8"</formula1>
    </dataValidation>
    <dataValidation type="list" allowBlank="1" showInputMessage="1" showErrorMessage="1" sqref="F72" xr:uid="{83034A00-09E8-469B-AEFC-261C4AFEBDC5}">
      <formula1>"', CONNECT TO MODULE - NO, CONNECT TO MODULE - YES"</formula1>
    </dataValidation>
    <dataValidation type="list" errorStyle="warning" allowBlank="1" showInputMessage="1" showErrorMessage="1" sqref="F73" xr:uid="{E21B301C-1D6D-421A-A540-3953DFAD6473}">
      <formula1>"'--,CAN - 30000,I/O"</formula1>
    </dataValidation>
    <dataValidation type="list" allowBlank="1" showInputMessage="1" showErrorMessage="1" sqref="E79" xr:uid="{8054FD04-362D-42A2-853C-F6E4B89FCAB3}">
      <formula1>"',Alternate, Synchronize"</formula1>
    </dataValidation>
    <dataValidation type="list" allowBlank="1" showInputMessage="1" showErrorMessage="1" sqref="D79" xr:uid="{085A8B68-D9D9-46EE-B904-91B2D471DA98}">
      <formula1>"?,YES,NO"</formula1>
    </dataValidation>
    <dataValidation type="list" allowBlank="1" showInputMessage="1" showErrorMessage="1" sqref="B89:C89" xr:uid="{533B0170-96CF-4C63-9199-ED39FCEAE59A}">
      <formula1>"',MINI DC I/O 3"</formula1>
    </dataValidation>
    <dataValidation type="list" allowBlank="1" showInputMessage="1" showErrorMessage="1" sqref="B88:C88" xr:uid="{B985D566-08B0-4ABD-952B-F648BF1BC5A7}">
      <formula1>"',MINI DC I/O 2"</formula1>
    </dataValidation>
    <dataValidation type="list" allowBlank="1" showInputMessage="1" showErrorMessage="1" sqref="F85 F37" xr:uid="{95BDD53E-A8D3-403D-9998-02881D07A11A}">
      <formula1>"', Auxiliary, Default IP, Specify IP"</formula1>
    </dataValidation>
    <dataValidation type="list" allowBlank="1" showInputMessage="1" showErrorMessage="1" sqref="E86 E38" xr:uid="{5EA709D8-BA2C-4FEE-BAC9-12D0006E6245}">
      <formula1>"', Serial,Ethernet"</formula1>
    </dataValidation>
    <dataValidation type="list" allowBlank="1" showInputMessage="1" showErrorMessage="1" sqref="E85 E37" xr:uid="{1A7E6740-D337-4924-9E81-E8218FDEBC0F}">
      <formula1>"',1 Hour,2 Hour,3 Hour, 4 Hour,5 Hour"</formula1>
    </dataValidation>
    <dataValidation type="list" allowBlank="1" showInputMessage="1" sqref="C86 C38" xr:uid="{2D50F5A9-B455-4C80-B74A-F139E6824A98}">
      <formula1>"',Control equipment,Entire display"</formula1>
    </dataValidation>
    <dataValidation type="list" errorStyle="warning" allowBlank="1" showInputMessage="1" showErrorMessage="1" sqref="C85 C37" xr:uid="{ED36E56A-2A5C-402C-97BC-47C47C76D44F}">
      <formula1>"',ALPHA FXM SERIES,TRIPPLITE,Generic UPS"</formula1>
    </dataValidation>
    <dataValidation type="list" allowBlank="1" showInputMessage="1" sqref="D85 D37" xr:uid="{D99C459D-2BE7-425C-A239-0FEACCFCF774}">
      <formula1>"', 'By Brightness %, By Power"</formula1>
    </dataValidation>
    <dataValidation type="list" allowBlank="1" showInputMessage="1" sqref="D86 D38" xr:uid="{FE380EAF-A19B-4284-B4D5-3C3939C2F28C}">
      <formula1>"',Percent - 50%, Watts - 1800, Watts - 1100, Watts - 650"</formula1>
    </dataValidation>
    <dataValidation type="list" allowBlank="1" showInputMessage="1" showErrorMessage="1" sqref="B87:C87" xr:uid="{DF90E277-D052-44A3-8C85-63A2F7483CBF}">
      <formula1>"',MINI DC I/O 1"</formula1>
    </dataValidation>
    <dataValidation type="list" allowBlank="1" showInputMessage="1" showErrorMessage="1" sqref="B85:B86 B37:B38" xr:uid="{C7AA0F83-799B-488A-A8AB-02C76F87726B}">
      <formula1>"',UPS"</formula1>
    </dataValidation>
    <dataValidation type="list" errorStyle="warning" allowBlank="1" showInputMessage="1" showErrorMessage="1" sqref="D25" xr:uid="{4C5C3A02-05AF-4020-A0B8-A883951EC16C}">
      <formula1>"?,NO,1,2,3,4,5,6,7,8,9,10"</formula1>
    </dataValidation>
    <dataValidation type="list" allowBlank="1" showInputMessage="1" showErrorMessage="1" sqref="B39:B41" xr:uid="{0B325AEF-3698-47CA-B9D2-3C30A76E8F87}">
      <formula1>"', ?, PS Redundancy Board"</formula1>
    </dataValidation>
    <dataValidation type="list" errorStyle="warning" allowBlank="1" showInputMessage="1" sqref="C39:C40" xr:uid="{97200663-DA80-4872-8C90-DB04557DC5C6}">
      <formula1>"', Module Output - ?"</formula1>
    </dataValidation>
    <dataValidation type="list" errorStyle="warning" allowBlank="1" showInputMessage="1" showErrorMessage="1" sqref="D33:D34" xr:uid="{081CE5F4-6411-4BF7-9445-A2BED356E03C}">
      <formula1>"?,Gen IV, PS Redundancy Board, Eltek Power on the Ground"</formula1>
    </dataValidation>
    <dataValidation type="list" allowBlank="1" showInputMessage="1" showErrorMessage="1" sqref="E31" xr:uid="{84104A38-F874-4D45-8645-3A4E7DD67DE5}">
      <formula1>"Alternate, Synchronize"</formula1>
    </dataValidation>
    <dataValidation type="list" allowBlank="1" showInputMessage="1" showErrorMessage="1" sqref="F24" xr:uid="{830B10C9-DAC8-453A-93BF-29A2F2B0F8F6}">
      <formula1>"?, CONNECT TO MODULE - YES, CONNECT TO MODULE - NO"</formula1>
    </dataValidation>
    <dataValidation type="list" errorStyle="warning" allowBlank="1" showInputMessage="1" showErrorMessage="1" sqref="F25" xr:uid="{217D538A-6811-45BF-9697-74FEB5E838D5}">
      <formula1>"'--,CAN,I/O"</formula1>
    </dataValidation>
    <dataValidation type="list" errorStyle="warning" allowBlank="1" showInputMessage="1" showErrorMessage="1" sqref="D32" xr:uid="{9104C140-A7B8-40E4-BEBA-A84DCE5FA16C}">
      <formula1>"?,NO,1,2"</formula1>
    </dataValidation>
    <dataValidation type="list" errorStyle="warning" allowBlank="1" showInputMessage="1" showErrorMessage="1" sqref="D21" xr:uid="{2ADBE944-A9DE-44E3-8443-BBE6D89F5B25}">
      <formula1>"NO,1,2,3,4,5,6,7,8"</formula1>
    </dataValidation>
    <dataValidation type="list" allowBlank="1" showInputMessage="1" showErrorMessage="1" sqref="B43:C43" xr:uid="{2C315E24-A52C-4BA0-AE9D-D2481C543AF9}">
      <formula1>"MINI DC I/O 6,'"</formula1>
    </dataValidation>
    <dataValidation type="list" allowBlank="1" showInputMessage="1" showErrorMessage="1" sqref="B42:C42" xr:uid="{8F46ECAE-AF3E-4990-B460-2DEAC2B10837}">
      <formula1>"MINI DC I/O 5,'"</formula1>
    </dataValidation>
    <dataValidation type="list" allowBlank="1" showInputMessage="1" showErrorMessage="1" sqref="C41" xr:uid="{9A580AFE-49D9-4697-BF38-AB8306062AA7}">
      <formula1>"MINI DC I/O 4,'"</formula1>
    </dataValidation>
    <dataValidation type="list" allowBlank="1" showInputMessage="1" showErrorMessage="1" sqref="D24" xr:uid="{F23AC0CC-D140-4BFD-B94E-702392ABB07C}">
      <formula1>"0,1"</formula1>
    </dataValidation>
    <dataValidation type="list" allowBlank="1" showInputMessage="1" showErrorMessage="1" sqref="D31" xr:uid="{D2687BCA-42FA-43E2-B923-58ABB505FE92}">
      <formula1>"0,1,2, YES, NO"</formula1>
    </dataValidation>
    <dataValidation type="list" errorStyle="warning" allowBlank="1" showInputMessage="1" showErrorMessage="1" sqref="B36:C36" xr:uid="{4CD54B89-6E75-45D9-9EF5-39A049BABF73}">
      <formula1>"--,DOOR SWITCH 2 (TC),'"</formula1>
    </dataValidation>
    <dataValidation type="list" errorStyle="warning" allowBlank="1" showInputMessage="1" showErrorMessage="1" sqref="D8:F8" xr:uid="{615A2FF9-E010-4820-9760-2101C4C61E74}">
      <formula1>"7X5,9X5,9X15,16X16,24X16, 18X18"</formula1>
    </dataValidation>
    <dataValidation type="list" errorStyle="warning" allowBlank="1" showInputMessage="1" showErrorMessage="1" sqref="D6:F6" xr:uid="{2FA65047-C4F9-44D8-B2F5-5C8FF2DA0288}">
      <formula1>"FULL COLOR, MONOCHROME, Red-Green"</formula1>
    </dataValidation>
  </dataValidations>
  <hyperlinks>
    <hyperlink ref="B61:C61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C31599</OrderProject_x0020_ID>
    <DocNumber xmlns="2cc016c5-161d-4d6b-a532-6cf687f4a3ab">DD5331503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75D2Y5VYC55K-1220653723-60929</_dlc_DocId>
    <_dlc_DocIdUrl xmlns="b479dd50-8d7e-4b78-9fb1-00cf65781f6b">
      <Url>https://daktronics.sharepoint.com/sites/docs-engineering/_layouts/15/DocIdRedir.aspx?ID=75D2Y5VYC55K-1220653723-60929</Url>
      <Description>75D2Y5VYC55K-1220653723-60929</Description>
    </_dlc_DocIdUrl>
  </documentManagement>
</p:properties>
</file>

<file path=customXml/itemProps1.xml><?xml version="1.0" encoding="utf-8"?>
<ds:datastoreItem xmlns:ds="http://schemas.openxmlformats.org/officeDocument/2006/customXml" ds:itemID="{F392CA40-0B70-414C-8CC0-5AC20D3109F3}"/>
</file>

<file path=customXml/itemProps2.xml><?xml version="1.0" encoding="utf-8"?>
<ds:datastoreItem xmlns:ds="http://schemas.openxmlformats.org/officeDocument/2006/customXml" ds:itemID="{306B4492-AC02-42C4-8DDF-8E866FE3B39B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C31599 Florida DOT, Site Config, VF-2020-96X336 @1, VM-1028-24X352 @1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2023-10-12T16:59:40Z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f3a09461-a487-4636-8fa3-61d251ecb5ba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