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50" documentId="8_{6C8873D3-7AA6-4EDF-9CE0-E9F71B731A49}" xr6:coauthVersionLast="47" xr6:coauthVersionMax="47" xr10:uidLastSave="{AAAEA162-EA72-49AD-A886-F5BC7391DFA0}"/>
  <bookViews>
    <workbookView xWindow="2868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8" i="1" l="1"/>
  <c r="D88" i="1"/>
  <c r="E87" i="1"/>
  <c r="D87" i="1"/>
  <c r="E86" i="1"/>
  <c r="D86" i="1"/>
  <c r="F83" i="1"/>
  <c r="E83" i="1"/>
  <c r="D83" i="1"/>
  <c r="F95" i="1" l="1"/>
  <c r="F96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9227A9B-AEA7-47B0-B22A-8CD5542B02B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G51" authorId="0" shapeId="0" xr:uid="{CA0F2E78-F95C-4EE3-BFA2-7F266610C14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9" authorId="1" shapeId="0" xr:uid="{5F22B04B-630F-403A-9723-FD10C3ADA45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60" authorId="0" shapeId="0" xr:uid="{5093B5B0-96AD-4000-98A2-BC48680230F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1" authorId="1" shapeId="0" xr:uid="{232C0260-2C22-4672-AC22-039801E91ED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65" authorId="0" shapeId="0" xr:uid="{78A16CFD-DE97-446E-AB8E-96F0C385321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72" authorId="0" shapeId="0" xr:uid="{D6C83A9F-27D8-454A-9FF9-8A932ABBCE0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73" authorId="1" shapeId="0" xr:uid="{409B42F2-303C-420F-B942-428C7C619FF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7" authorId="1" shapeId="0" xr:uid="{6B0F79C1-4197-40D2-B8D8-7BF0C59F26A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8" authorId="1" shapeId="0" xr:uid="{4CF75B70-9B1D-4C04-8EB4-7FCF170FB5E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9" authorId="1" shapeId="0" xr:uid="{6D38E7D5-67FF-48D8-949C-02408085CAB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80" authorId="1" shapeId="0" xr:uid="{8924C387-DF60-45EC-A731-CC58F55C499A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84" authorId="1" shapeId="0" xr:uid="{46D376D2-9498-4982-975E-8757F75B87D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84" authorId="1" shapeId="0" xr:uid="{7DAD29D4-F6BC-4805-9358-9E42A984B0F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86" authorId="1" shapeId="0" xr:uid="{F15F8E35-0CB2-476A-9F43-E645EA2E142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86" authorId="1" shapeId="0" xr:uid="{FB930C53-B3FD-4A95-B0C2-2C109FE4152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<sst xmlns="http://schemas.openxmlformats.org/spreadsheetml/2006/main" count="274" uniqueCount="116">
  <si>
    <t>DD5295430</t>
  </si>
  <si>
    <t>C31948 New York State DOT, Site Config, VF-2420-96X208 @1, VM-1028-7X10 @4</t>
  </si>
  <si>
    <t>Rev 00</t>
  </si>
  <si>
    <t>SYSTEM CONFIGURATION
VF-2420-96X208-20-RGB @1</t>
  </si>
  <si>
    <t>VFC
SIGN/S</t>
  </si>
  <si>
    <t>OPTION</t>
  </si>
  <si>
    <t>VALUE</t>
  </si>
  <si>
    <t>MODEL</t>
  </si>
  <si>
    <t>VF</t>
  </si>
  <si>
    <t>VFC #1
SIGN 1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</si>
  <si>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</si>
  <si>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</si>
  <si>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</si>
  <si>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</si>
  <si>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</si>
  <si>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</si>
  <si>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</si>
  <si>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</si>
  <si>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</si>
  <si>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</si>
  <si>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</si>
  <si>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</si>
  <si>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</si>
  <si>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</si>
  <si>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</si>
  <si>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</si>
  <si>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</si>
  <si>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</si>
  <si>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</si>
  <si>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</si>
  <si>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</si>
  <si>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</si>
  <si>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</si>
  <si>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</si>
  <si>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</si>
  <si>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</si>
  <si>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</si>
  <si>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</si>
  <si>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</si>
  <si>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</si>
  <si>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</si>
  <si>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</si>
  <si>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</si>
  <si>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</si>
  <si>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</si>
  <si>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</si>
  <si>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</si>
  <si>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</si>
  <si>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</si>
  <si>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</si>
  <si>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</si>
  <si>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</si>
  <si>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</si>
  <si>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</si>
  <si>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</si>
  <si>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</si>
  <si>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</si>
  <si>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</si>
  <si>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</si>
  <si>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</si>
  <si>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</si>
  <si>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SYSTEM CONFIGURATION
VM-1028-7X10-66-RG @4</t>
  </si>
  <si>
    <t>VM</t>
  </si>
  <si>
    <t>VFC #2
SIGN 1, 2, 3, 4</t>
  </si>
  <si>
    <t>Red-Green</t>
  </si>
  <si>
    <t>7X5</t>
  </si>
  <si>
    <t>Gen IV</t>
  </si>
  <si>
    <t>VFC #2
SIGN 1</t>
  </si>
  <si>
    <t>PS Redundancy Board</t>
  </si>
  <si>
    <t>Module Output - 3</t>
  </si>
  <si>
    <t>On Video Processor</t>
  </si>
  <si>
    <t>CUSTOM OPTIONS</t>
  </si>
  <si>
    <t>VFC #1
SIGN 1
VFC #2
SIGN 1, 2, 3, 4</t>
  </si>
  <si>
    <t>VFC #1 - SYSTEM BACKUP FILES</t>
  </si>
  <si>
    <t>DD5295035</t>
  </si>
  <si>
    <t>GUIDE - DD4832617</t>
  </si>
  <si>
    <t>VFC #2 - SYSTEM BACKUP FILES</t>
  </si>
  <si>
    <t>DD5295442</t>
  </si>
  <si>
    <t>VFC #2 - VM TRANSLATION TABLE</t>
  </si>
  <si>
    <t>DD5297813</t>
  </si>
  <si>
    <t>CONTROLLER CONFIGURATION PACKAGE</t>
  </si>
  <si>
    <t>N/A</t>
  </si>
  <si>
    <t>Reference Drawings</t>
  </si>
  <si>
    <t>VF-2420 Drawings:</t>
  </si>
  <si>
    <t>Shop Drawing, VF-24**-96x208-20-*</t>
  </si>
  <si>
    <t>DWG-3584071</t>
  </si>
  <si>
    <t>Schematic, Ventilation Fans for 64-432 Wide Signs</t>
  </si>
  <si>
    <t>DWG-3783622</t>
  </si>
  <si>
    <t>Schematic, VF-24X0, 120 VAC</t>
  </si>
  <si>
    <t>DWG-4558073</t>
  </si>
  <si>
    <t>Schematic, Signal, VF-2420 Generic by Bay</t>
  </si>
  <si>
    <t>DWG-5003211</t>
  </si>
  <si>
    <t>Site Riser, One to Eight DC, VM Multiple Sign, One VF-1:1, Two VFC</t>
  </si>
  <si>
    <t>DWG-5294655</t>
  </si>
  <si>
    <t>Rear Electrical, VF-2420-96x208-20-RGB</t>
  </si>
  <si>
    <t>DWG-5295312</t>
  </si>
  <si>
    <t>VM-1028 Drawing:</t>
  </si>
  <si>
    <t>Final Assembly, VM-1020-**x**-**</t>
  </si>
  <si>
    <t>DWG-4634211</t>
  </si>
  <si>
    <t>Schematic, VM-1020, Fan Detail</t>
  </si>
  <si>
    <t>DWG-4636940</t>
  </si>
  <si>
    <t>Schematic, Signal, VM-1020, 1 Surge</t>
  </si>
  <si>
    <t>DWG-4647302</t>
  </si>
  <si>
    <t>Shop Drawing, VM-1028-7x10-66-X</t>
  </si>
  <si>
    <t>DWG-4749237</t>
  </si>
  <si>
    <t>Site Riser, 1-8 DC VM Multiple Sign, 1 VF-1:1, 2 VFC</t>
  </si>
  <si>
    <t>Schematic, VM-1020, DC, 66mm, A 10-20W, RB 10-20W</t>
  </si>
  <si>
    <t>DWG-5297856</t>
  </si>
  <si>
    <t>Gathering Packet Drawings:</t>
  </si>
  <si>
    <t>Schematic, Signal, Traffic Cabinet by Others, VFC, 1 PSRB</t>
  </si>
  <si>
    <t>DWG-5047311</t>
  </si>
  <si>
    <t>Schematic, Traffic Cabinet by Others, AC and DC Power, 5 PS-R, 1 PSRB</t>
  </si>
  <si>
    <t>DWG-5047464</t>
  </si>
  <si>
    <t>Generic Assembly, DC Termination Block and PSRB Meeting</t>
  </si>
  <si>
    <t>DWG-5047470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</si>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</sst>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2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9" xfId="0" applyBorder="1"/>
    <xf numFmtId="0" fontId="0" fillId="0" borderId="32" xfId="0" applyBorder="1" applyAlignment="1">
      <alignment horizontal="left"/>
    </xf>
    <xf numFmtId="0" fontId="0" fillId="0" borderId="9" xfId="0" quotePrefix="1" applyBorder="1"/>
    <xf numFmtId="0" fontId="0" fillId="0" borderId="11" xfId="0" quotePrefix="1" applyBorder="1"/>
    <xf numFmtId="0" fontId="0" fillId="0" borderId="3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0" fillId="0" borderId="44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39" xfId="0" applyBorder="1" applyAlignment="1">
      <alignment horizontal="left"/>
    </xf>
    <xf numFmtId="0" fontId="0" fillId="0" borderId="20" xfId="0" applyBorder="1" applyAlignment="1">
      <alignment horizontal="left" vertical="center"/>
    </xf>
    <xf numFmtId="0" fontId="0" fillId="0" borderId="16" xfId="0" quotePrefix="1" applyBorder="1" applyAlignment="1">
      <alignment horizontal="left"/>
    </xf>
    <xf numFmtId="0" fontId="0" fillId="0" borderId="39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41" xfId="0" quotePrefix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42" xfId="0" applyFont="1" applyBorder="1" applyAlignment="1">
      <alignment horizontal="center" wrapText="1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2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>
      <c r="B1" s="25" t="s">
        <v>0</v>
      </c>
      <c r="C1" s="84" t="s">
        <v>1</v>
      </c>
      <c r="D1" s="84"/>
      <c r="E1" s="84"/>
      <c r="F1" s="84"/>
      <c r="G1" s="26" t="s">
        <v>2</v>
      </c>
    </row>
    <row r="2" spans="2:9" ht="30" customHeight="1" thickBot="1">
      <c r="B2" s="95" t="s">
        <v>3</v>
      </c>
      <c r="C2" s="92"/>
      <c r="D2" s="92"/>
      <c r="E2" s="92"/>
      <c r="F2" s="92"/>
      <c r="G2" s="51" t="s">
        <v>4</v>
      </c>
    </row>
    <row r="3" spans="2:9" ht="15.75" thickBot="1">
      <c r="B3" s="74" t="s">
        <v>5</v>
      </c>
      <c r="C3" s="75"/>
      <c r="D3" s="75" t="s">
        <v>6</v>
      </c>
      <c r="E3" s="75"/>
      <c r="F3" s="89"/>
      <c r="G3" s="90"/>
    </row>
    <row r="4" spans="2:9">
      <c r="B4" s="69" t="s">
        <v>7</v>
      </c>
      <c r="C4" s="70"/>
      <c r="D4" s="70" t="s">
        <v>8</v>
      </c>
      <c r="E4" s="70"/>
      <c r="F4" s="88"/>
      <c r="G4" s="51" t="s">
        <v>9</v>
      </c>
    </row>
    <row r="5" spans="2:9">
      <c r="B5" s="69" t="s">
        <v>10</v>
      </c>
      <c r="C5" s="70"/>
      <c r="D5" s="70" t="s">
        <v>11</v>
      </c>
      <c r="E5" s="70"/>
      <c r="F5" s="88"/>
      <c r="G5" s="52"/>
    </row>
    <row r="6" spans="2:9">
      <c r="B6" s="79" t="s">
        <v>12</v>
      </c>
      <c r="C6" s="14" t="s">
        <v>13</v>
      </c>
      <c r="D6" s="70" t="s">
        <v>14</v>
      </c>
      <c r="E6" s="70"/>
      <c r="F6" s="88"/>
      <c r="G6" s="52"/>
    </row>
    <row r="7" spans="2:9">
      <c r="B7" s="79"/>
      <c r="C7" s="14" t="s">
        <v>15</v>
      </c>
      <c r="D7" s="70" t="s">
        <v>16</v>
      </c>
      <c r="E7" s="70"/>
      <c r="F7" s="88"/>
      <c r="G7" s="52"/>
    </row>
    <row r="8" spans="2:9">
      <c r="B8" s="79"/>
      <c r="C8" s="14" t="s">
        <v>17</v>
      </c>
      <c r="D8" s="70" t="s">
        <v>18</v>
      </c>
      <c r="E8" s="70"/>
      <c r="F8" s="88"/>
      <c r="G8" s="52"/>
      <c r="H8" s="35"/>
    </row>
    <row r="9" spans="2:9">
      <c r="B9" s="79"/>
      <c r="C9" s="14" t="s">
        <v>19</v>
      </c>
      <c r="D9" s="80">
        <f>IF(D8="9x5","66 OR 46 - TYPE IN THE RIGHT ONE",IF(D8="16x16",20,IF(D8="24x16",20,(IF(D8="9x15",34,"SELECT MODULE SIZE")))))</f>
        <v>20</v>
      </c>
      <c r="E9" s="80"/>
      <c r="F9" s="87"/>
      <c r="G9" s="52"/>
      <c r="I9" s="4"/>
    </row>
    <row r="10" spans="2:9">
      <c r="B10" s="69" t="s">
        <v>20</v>
      </c>
      <c r="C10" s="70"/>
      <c r="D10" s="80">
        <v>96</v>
      </c>
      <c r="E10" s="80"/>
      <c r="F10" s="87"/>
      <c r="G10" s="52"/>
    </row>
    <row r="11" spans="2:9">
      <c r="B11" s="69" t="s">
        <v>21</v>
      </c>
      <c r="C11" s="70"/>
      <c r="D11" s="80">
        <v>208</v>
      </c>
      <c r="E11" s="80"/>
      <c r="F11" s="87"/>
      <c r="G11" s="52"/>
    </row>
    <row r="12" spans="2:9">
      <c r="B12" s="69" t="s">
        <v>22</v>
      </c>
      <c r="C12" s="70"/>
      <c r="D12" s="70" t="s">
        <v>23</v>
      </c>
      <c r="E12" s="70"/>
      <c r="F12" s="88"/>
      <c r="G12" s="52"/>
    </row>
    <row r="13" spans="2:9">
      <c r="B13" s="69" t="s">
        <v>24</v>
      </c>
      <c r="C13" s="70"/>
      <c r="D13" s="80">
        <v>1</v>
      </c>
      <c r="E13" s="80"/>
      <c r="F13" s="87"/>
      <c r="G13" s="52"/>
    </row>
    <row r="14" spans="2:9" ht="15.75" thickBot="1">
      <c r="B14" s="54" t="s">
        <v>25</v>
      </c>
      <c r="C14" s="55"/>
      <c r="D14" s="82" t="s">
        <v>26</v>
      </c>
      <c r="E14" s="82"/>
      <c r="F14" s="100"/>
      <c r="G14" s="53"/>
    </row>
    <row r="15" spans="2:9" ht="15.75" thickBot="1"/>
    <row r="16" spans="2:9" ht="15.75" thickBot="1">
      <c r="B16" s="91" t="s">
        <v>27</v>
      </c>
      <c r="C16" s="92"/>
      <c r="D16" s="92"/>
      <c r="E16" s="92"/>
      <c r="F16" s="92"/>
      <c r="G16" s="51" t="s">
        <v>9</v>
      </c>
    </row>
    <row r="17" spans="2:7">
      <c r="B17" s="96" t="s">
        <v>5</v>
      </c>
      <c r="C17" s="97"/>
      <c r="D17" s="23" t="s">
        <v>6</v>
      </c>
      <c r="E17" s="23" t="s">
        <v>28</v>
      </c>
      <c r="F17" s="24" t="s">
        <v>29</v>
      </c>
      <c r="G17" s="52"/>
    </row>
    <row r="18" spans="2:7">
      <c r="B18" s="85" t="s">
        <v>30</v>
      </c>
      <c r="C18" s="86"/>
      <c r="D18" s="14" t="s">
        <v>31</v>
      </c>
      <c r="E18" s="14" t="s">
        <v>32</v>
      </c>
      <c r="F18" s="15" t="s">
        <v>33</v>
      </c>
      <c r="G18" s="52"/>
    </row>
    <row r="19" spans="2:7">
      <c r="B19" s="85" t="s">
        <v>30</v>
      </c>
      <c r="C19" s="86"/>
      <c r="D19" s="14" t="s">
        <v>11</v>
      </c>
      <c r="E19" s="14" t="s">
        <v>32</v>
      </c>
      <c r="F19" s="15" t="s">
        <v>33</v>
      </c>
      <c r="G19" s="52"/>
    </row>
    <row r="20" spans="2:7">
      <c r="B20" s="85" t="s">
        <v>30</v>
      </c>
      <c r="C20" s="86"/>
      <c r="D20" s="14" t="s">
        <v>34</v>
      </c>
      <c r="E20" s="14" t="s">
        <v>32</v>
      </c>
      <c r="F20" s="15" t="s">
        <v>33</v>
      </c>
      <c r="G20" s="52"/>
    </row>
    <row r="21" spans="2:7">
      <c r="B21" s="85" t="s">
        <v>30</v>
      </c>
      <c r="C21" s="86"/>
      <c r="D21" s="14" t="s">
        <v>35</v>
      </c>
      <c r="E21" s="14" t="s">
        <v>32</v>
      </c>
      <c r="F21" s="15" t="s">
        <v>33</v>
      </c>
      <c r="G21" s="52"/>
    </row>
    <row r="22" spans="2:7">
      <c r="B22" s="85" t="s">
        <v>36</v>
      </c>
      <c r="C22" s="86"/>
      <c r="D22" s="14" t="s">
        <v>37</v>
      </c>
      <c r="E22" s="14" t="s">
        <v>32</v>
      </c>
      <c r="F22" s="15" t="s">
        <v>33</v>
      </c>
      <c r="G22" s="52"/>
    </row>
    <row r="23" spans="2:7">
      <c r="B23" s="85" t="s">
        <v>36</v>
      </c>
      <c r="C23" s="86"/>
      <c r="D23" s="14" t="s">
        <v>38</v>
      </c>
      <c r="E23" s="14" t="s">
        <v>32</v>
      </c>
      <c r="F23" s="15" t="s">
        <v>33</v>
      </c>
      <c r="G23" s="52"/>
    </row>
    <row r="24" spans="2:7">
      <c r="B24" s="85" t="s">
        <v>36</v>
      </c>
      <c r="C24" s="86"/>
      <c r="D24" s="14" t="s">
        <v>12</v>
      </c>
      <c r="E24" s="14" t="s">
        <v>32</v>
      </c>
      <c r="F24" s="15" t="s">
        <v>33</v>
      </c>
      <c r="G24" s="52"/>
    </row>
    <row r="25" spans="2:7">
      <c r="B25" s="85" t="s">
        <v>39</v>
      </c>
      <c r="C25" s="86"/>
      <c r="D25" s="14" t="s">
        <v>38</v>
      </c>
      <c r="E25" s="14" t="s">
        <v>32</v>
      </c>
      <c r="F25" s="15" t="s">
        <v>33</v>
      </c>
      <c r="G25" s="52"/>
    </row>
    <row r="26" spans="2:7">
      <c r="B26" s="85" t="s">
        <v>40</v>
      </c>
      <c r="C26" s="86"/>
      <c r="D26" s="38">
        <v>3</v>
      </c>
      <c r="E26" s="38" t="s">
        <v>41</v>
      </c>
      <c r="F26" s="16" t="s">
        <v>42</v>
      </c>
      <c r="G26" s="52"/>
    </row>
    <row r="27" spans="2:7">
      <c r="B27" s="85" t="s">
        <v>43</v>
      </c>
      <c r="C27" s="86"/>
      <c r="D27" s="38" t="s">
        <v>44</v>
      </c>
      <c r="E27" s="38"/>
      <c r="F27" s="15"/>
      <c r="G27" s="52"/>
    </row>
    <row r="28" spans="2:7">
      <c r="B28" s="85" t="s">
        <v>45</v>
      </c>
      <c r="C28" s="86"/>
      <c r="D28" s="38" t="s">
        <v>44</v>
      </c>
      <c r="E28" s="38"/>
      <c r="F28" s="15"/>
      <c r="G28" s="52"/>
    </row>
    <row r="29" spans="2:7">
      <c r="B29" s="85" t="s">
        <v>46</v>
      </c>
      <c r="C29" s="86"/>
      <c r="D29" s="38">
        <v>1</v>
      </c>
      <c r="E29" s="38" t="s">
        <v>41</v>
      </c>
      <c r="F29" s="16" t="s">
        <v>47</v>
      </c>
      <c r="G29" s="52"/>
    </row>
    <row r="30" spans="2:7">
      <c r="B30" s="85" t="s">
        <v>48</v>
      </c>
      <c r="C30" s="86"/>
      <c r="D30" s="37" t="s">
        <v>44</v>
      </c>
      <c r="E30" s="38" t="s">
        <v>41</v>
      </c>
      <c r="F30" s="36" t="s">
        <v>41</v>
      </c>
      <c r="G30" s="52"/>
    </row>
    <row r="31" spans="2:7">
      <c r="B31" s="85" t="s">
        <v>49</v>
      </c>
      <c r="C31" s="86"/>
      <c r="D31" s="38">
        <v>5</v>
      </c>
      <c r="E31" s="38" t="s">
        <v>41</v>
      </c>
      <c r="F31" s="16" t="s">
        <v>41</v>
      </c>
      <c r="G31" s="52"/>
    </row>
    <row r="32" spans="2:7">
      <c r="B32" s="85" t="s">
        <v>50</v>
      </c>
      <c r="C32" s="86"/>
      <c r="D32" s="37" t="s">
        <v>44</v>
      </c>
      <c r="E32" s="38" t="s">
        <v>41</v>
      </c>
      <c r="F32" s="16" t="s">
        <v>41</v>
      </c>
      <c r="G32" s="52"/>
    </row>
    <row r="33" spans="2:7">
      <c r="B33" s="85" t="s">
        <v>51</v>
      </c>
      <c r="C33" s="86"/>
      <c r="D33" s="37" t="s">
        <v>44</v>
      </c>
      <c r="E33" s="38" t="s">
        <v>41</v>
      </c>
      <c r="F33" s="16" t="s">
        <v>41</v>
      </c>
      <c r="G33" s="52"/>
    </row>
    <row r="34" spans="2:7">
      <c r="B34" s="85" t="s">
        <v>52</v>
      </c>
      <c r="C34" s="86"/>
      <c r="D34" s="37" t="s">
        <v>44</v>
      </c>
      <c r="E34" s="38" t="s">
        <v>41</v>
      </c>
      <c r="F34" s="16" t="s">
        <v>41</v>
      </c>
      <c r="G34" s="52"/>
    </row>
    <row r="35" spans="2:7">
      <c r="B35" s="85" t="s">
        <v>53</v>
      </c>
      <c r="C35" s="86"/>
      <c r="D35" s="37" t="s">
        <v>54</v>
      </c>
      <c r="E35" s="38" t="s">
        <v>41</v>
      </c>
      <c r="F35" s="16" t="s">
        <v>41</v>
      </c>
      <c r="G35" s="52"/>
    </row>
    <row r="36" spans="2:7">
      <c r="B36" s="85" t="s">
        <v>55</v>
      </c>
      <c r="C36" s="86"/>
      <c r="D36" s="38" t="s">
        <v>44</v>
      </c>
      <c r="E36" s="38" t="s">
        <v>56</v>
      </c>
      <c r="F36" s="16" t="s">
        <v>41</v>
      </c>
      <c r="G36" s="52"/>
    </row>
    <row r="37" spans="2:7">
      <c r="B37" s="85" t="s">
        <v>57</v>
      </c>
      <c r="C37" s="86"/>
      <c r="D37" s="38">
        <v>1</v>
      </c>
      <c r="E37" s="38" t="s">
        <v>41</v>
      </c>
      <c r="F37" s="16" t="s">
        <v>41</v>
      </c>
      <c r="G37" s="52"/>
    </row>
    <row r="38" spans="2:7" ht="15.75" thickBot="1">
      <c r="B38" s="85" t="s">
        <v>58</v>
      </c>
      <c r="C38" s="86"/>
      <c r="D38" s="13" t="s">
        <v>59</v>
      </c>
      <c r="E38" s="13"/>
      <c r="F38" s="17"/>
      <c r="G38" s="53"/>
    </row>
    <row r="39" spans="2:7" ht="15.75" thickBot="1">
      <c r="B39" s="31"/>
      <c r="C39" s="32"/>
      <c r="D39" s="32"/>
      <c r="E39" s="32"/>
      <c r="F39" s="33"/>
      <c r="G39" s="34"/>
    </row>
    <row r="40" spans="2:7" ht="15.75" thickBot="1">
      <c r="B40" s="91" t="s">
        <v>60</v>
      </c>
      <c r="C40" s="92"/>
      <c r="D40" s="92"/>
      <c r="E40" s="92"/>
      <c r="F40" s="92"/>
      <c r="G40" s="51" t="s">
        <v>9</v>
      </c>
    </row>
    <row r="41" spans="2:7" ht="15" hidden="1" customHeight="1">
      <c r="B41" s="98" t="s">
        <v>56</v>
      </c>
      <c r="C41" s="99"/>
      <c r="D41" s="22" t="str">
        <f>IF(B41="DOOR SWITCH 2 (TC)",1,"N/A")</f>
        <v>N/A</v>
      </c>
      <c r="E41" s="22" t="str">
        <f>IF(B41="DOOR SWITCH 2 (TC)",1,"N/A")</f>
        <v>N/A</v>
      </c>
      <c r="F41" s="27" t="str">
        <f>IF(B41="DOOR SWITCH 2 (TC)","VIP 1","N/A")</f>
        <v>N/A</v>
      </c>
      <c r="G41" s="52"/>
    </row>
    <row r="42" spans="2:7" ht="15" hidden="1" customHeight="1">
      <c r="B42" s="64" t="s">
        <v>56</v>
      </c>
      <c r="C42" s="19" t="s">
        <v>56</v>
      </c>
      <c r="D42" s="20" t="s">
        <v>56</v>
      </c>
      <c r="E42" s="20" t="s">
        <v>56</v>
      </c>
      <c r="F42" s="28" t="s">
        <v>56</v>
      </c>
      <c r="G42" s="52"/>
    </row>
    <row r="43" spans="2:7" ht="15" hidden="1" customHeight="1">
      <c r="B43" s="64"/>
      <c r="C43" s="20" t="s">
        <v>56</v>
      </c>
      <c r="D43" s="21" t="s">
        <v>56</v>
      </c>
      <c r="E43" s="20" t="s">
        <v>56</v>
      </c>
      <c r="F43" s="28"/>
      <c r="G43" s="52"/>
    </row>
    <row r="44" spans="2:7" ht="15" hidden="1" customHeight="1">
      <c r="B44" s="93" t="s">
        <v>56</v>
      </c>
      <c r="C44" s="94"/>
      <c r="D44" s="18" t="s">
        <v>41</v>
      </c>
      <c r="E44" s="18" t="s">
        <v>41</v>
      </c>
      <c r="F44" s="29" t="str">
        <f>IF(B44="MINI DC I/O 1","ON DISPLAY INTERFACE","N/A")</f>
        <v>N/A</v>
      </c>
      <c r="G44" s="52"/>
    </row>
    <row r="45" spans="2:7" ht="15" hidden="1" customHeight="1">
      <c r="B45" s="93" t="s">
        <v>56</v>
      </c>
      <c r="C45" s="94"/>
      <c r="D45" s="38" t="s">
        <v>41</v>
      </c>
      <c r="E45" s="38" t="s">
        <v>41</v>
      </c>
      <c r="F45" s="16" t="str">
        <f>IF(B45="MINI DC I/O 2","ON DISPLAY INTERFACE","N/A")</f>
        <v>N/A</v>
      </c>
      <c r="G45" s="52"/>
    </row>
    <row r="46" spans="2:7" ht="15.75" thickBot="1">
      <c r="B46" s="67"/>
      <c r="C46" s="68"/>
      <c r="D46" s="39"/>
      <c r="E46" s="39"/>
      <c r="F46" s="30"/>
      <c r="G46" s="53"/>
    </row>
    <row r="47" spans="2:7">
      <c r="C47" s="12"/>
      <c r="D47" s="12"/>
      <c r="E47" s="11"/>
      <c r="F47" s="4"/>
      <c r="G47" s="8"/>
    </row>
    <row r="48" spans="2:7" ht="15.75" thickBot="1">
      <c r="C48" s="12"/>
      <c r="D48" s="12"/>
      <c r="E48" s="11"/>
      <c r="F48" s="4"/>
      <c r="G48" s="8"/>
    </row>
    <row r="49" spans="2:7" ht="31.5" customHeight="1" thickBot="1">
      <c r="B49" s="105" t="s">
        <v>61</v>
      </c>
      <c r="C49" s="106"/>
      <c r="D49" s="106"/>
      <c r="E49" s="106"/>
      <c r="F49" s="107"/>
      <c r="G49" s="71" t="s">
        <v>4</v>
      </c>
    </row>
    <row r="50" spans="2:7" ht="15.75" thickBot="1">
      <c r="B50" s="74" t="s">
        <v>5</v>
      </c>
      <c r="C50" s="75"/>
      <c r="D50" s="75" t="s">
        <v>6</v>
      </c>
      <c r="E50" s="75"/>
      <c r="F50" s="77"/>
      <c r="G50" s="76"/>
    </row>
    <row r="51" spans="2:7">
      <c r="B51" s="69" t="s">
        <v>7</v>
      </c>
      <c r="C51" s="70"/>
      <c r="D51" s="70" t="s">
        <v>62</v>
      </c>
      <c r="E51" s="70"/>
      <c r="F51" s="78"/>
      <c r="G51" s="71" t="s">
        <v>63</v>
      </c>
    </row>
    <row r="52" spans="2:7">
      <c r="B52" s="69" t="s">
        <v>10</v>
      </c>
      <c r="C52" s="70"/>
      <c r="D52" s="70" t="s">
        <v>11</v>
      </c>
      <c r="E52" s="70"/>
      <c r="F52" s="78"/>
      <c r="G52" s="72"/>
    </row>
    <row r="53" spans="2:7">
      <c r="B53" s="79" t="s">
        <v>12</v>
      </c>
      <c r="C53" s="14" t="s">
        <v>13</v>
      </c>
      <c r="D53" s="70" t="s">
        <v>64</v>
      </c>
      <c r="E53" s="70"/>
      <c r="F53" s="78"/>
      <c r="G53" s="72"/>
    </row>
    <row r="54" spans="2:7">
      <c r="B54" s="79"/>
      <c r="C54" s="14" t="s">
        <v>15</v>
      </c>
      <c r="D54" s="70" t="s">
        <v>16</v>
      </c>
      <c r="E54" s="70"/>
      <c r="F54" s="78"/>
      <c r="G54" s="72"/>
    </row>
    <row r="55" spans="2:7">
      <c r="B55" s="79"/>
      <c r="C55" s="14" t="s">
        <v>17</v>
      </c>
      <c r="D55" s="70" t="s">
        <v>65</v>
      </c>
      <c r="E55" s="70"/>
      <c r="F55" s="78"/>
      <c r="G55" s="72"/>
    </row>
    <row r="56" spans="2:7">
      <c r="B56" s="79"/>
      <c r="C56" s="14" t="s">
        <v>19</v>
      </c>
      <c r="D56" s="80">
        <v>66</v>
      </c>
      <c r="E56" s="80"/>
      <c r="F56" s="81"/>
      <c r="G56" s="72"/>
    </row>
    <row r="57" spans="2:7">
      <c r="B57" s="69" t="s">
        <v>20</v>
      </c>
      <c r="C57" s="70"/>
      <c r="D57" s="80">
        <v>7</v>
      </c>
      <c r="E57" s="80"/>
      <c r="F57" s="81"/>
      <c r="G57" s="72"/>
    </row>
    <row r="58" spans="2:7">
      <c r="B58" s="69" t="s">
        <v>21</v>
      </c>
      <c r="C58" s="70"/>
      <c r="D58" s="80">
        <v>10</v>
      </c>
      <c r="E58" s="80"/>
      <c r="F58" s="81"/>
      <c r="G58" s="72"/>
    </row>
    <row r="59" spans="2:7">
      <c r="B59" s="69" t="s">
        <v>22</v>
      </c>
      <c r="C59" s="70"/>
      <c r="D59" s="70" t="s">
        <v>23</v>
      </c>
      <c r="E59" s="70"/>
      <c r="F59" s="78"/>
      <c r="G59" s="72"/>
    </row>
    <row r="60" spans="2:7">
      <c r="B60" s="69" t="s">
        <v>24</v>
      </c>
      <c r="C60" s="70"/>
      <c r="D60" s="80">
        <v>1</v>
      </c>
      <c r="E60" s="80"/>
      <c r="F60" s="81"/>
      <c r="G60" s="72"/>
    </row>
    <row r="61" spans="2:7" ht="15.75" thickBot="1">
      <c r="B61" s="54" t="s">
        <v>25</v>
      </c>
      <c r="C61" s="55"/>
      <c r="D61" s="82" t="s">
        <v>26</v>
      </c>
      <c r="E61" s="82"/>
      <c r="F61" s="83"/>
      <c r="G61" s="73"/>
    </row>
    <row r="62" spans="2:7" ht="15.75" thickBot="1"/>
    <row r="63" spans="2:7" ht="15.75" thickBot="1">
      <c r="B63" s="108" t="s">
        <v>27</v>
      </c>
      <c r="C63" s="106"/>
      <c r="D63" s="106"/>
      <c r="E63" s="106"/>
      <c r="F63" s="107"/>
      <c r="G63" s="71" t="s">
        <v>63</v>
      </c>
    </row>
    <row r="64" spans="2:7">
      <c r="B64" s="74" t="s">
        <v>5</v>
      </c>
      <c r="C64" s="75"/>
      <c r="D64" s="45" t="s">
        <v>6</v>
      </c>
      <c r="E64" s="45" t="s">
        <v>28</v>
      </c>
      <c r="F64" s="46" t="s">
        <v>29</v>
      </c>
      <c r="G64" s="72"/>
    </row>
    <row r="65" spans="2:7">
      <c r="B65" s="69" t="s">
        <v>30</v>
      </c>
      <c r="C65" s="70"/>
      <c r="D65" s="14" t="s">
        <v>35</v>
      </c>
      <c r="E65" s="14" t="s">
        <v>32</v>
      </c>
      <c r="F65" s="47" t="s">
        <v>33</v>
      </c>
      <c r="G65" s="72"/>
    </row>
    <row r="66" spans="2:7">
      <c r="B66" s="69" t="s">
        <v>36</v>
      </c>
      <c r="C66" s="70"/>
      <c r="D66" s="14" t="s">
        <v>12</v>
      </c>
      <c r="E66" s="14" t="s">
        <v>32</v>
      </c>
      <c r="F66" s="47" t="s">
        <v>33</v>
      </c>
      <c r="G66" s="72"/>
    </row>
    <row r="67" spans="2:7">
      <c r="B67" s="69" t="s">
        <v>39</v>
      </c>
      <c r="C67" s="70"/>
      <c r="D67" s="14" t="s">
        <v>44</v>
      </c>
      <c r="E67" s="43" t="s">
        <v>41</v>
      </c>
      <c r="F67" s="36" t="s">
        <v>41</v>
      </c>
      <c r="G67" s="72"/>
    </row>
    <row r="68" spans="2:7">
      <c r="B68" s="69" t="s">
        <v>40</v>
      </c>
      <c r="C68" s="70"/>
      <c r="D68" s="38" t="s">
        <v>44</v>
      </c>
      <c r="E68" s="38" t="s">
        <v>41</v>
      </c>
      <c r="F68" s="36"/>
      <c r="G68" s="72"/>
    </row>
    <row r="69" spans="2:7">
      <c r="B69" s="69" t="s">
        <v>43</v>
      </c>
      <c r="C69" s="70"/>
      <c r="D69" s="38" t="s">
        <v>44</v>
      </c>
      <c r="E69" s="38"/>
      <c r="F69" s="47"/>
      <c r="G69" s="72"/>
    </row>
    <row r="70" spans="2:7">
      <c r="B70" s="69" t="s">
        <v>45</v>
      </c>
      <c r="C70" s="70"/>
      <c r="D70" s="38" t="s">
        <v>44</v>
      </c>
      <c r="E70" s="38"/>
      <c r="F70" s="47"/>
      <c r="G70" s="72"/>
    </row>
    <row r="71" spans="2:7">
      <c r="B71" s="69" t="s">
        <v>46</v>
      </c>
      <c r="C71" s="70"/>
      <c r="D71" s="38">
        <v>1</v>
      </c>
      <c r="E71" s="38" t="s">
        <v>41</v>
      </c>
      <c r="F71" s="36" t="s">
        <v>47</v>
      </c>
      <c r="G71" s="72"/>
    </row>
    <row r="72" spans="2:7">
      <c r="B72" s="69" t="s">
        <v>48</v>
      </c>
      <c r="C72" s="70"/>
      <c r="D72" s="38" t="s">
        <v>44</v>
      </c>
      <c r="E72" s="38" t="s">
        <v>41</v>
      </c>
      <c r="F72" s="36"/>
      <c r="G72" s="72"/>
    </row>
    <row r="73" spans="2:7">
      <c r="B73" s="69" t="s">
        <v>49</v>
      </c>
      <c r="C73" s="70"/>
      <c r="D73" s="38" t="s">
        <v>44</v>
      </c>
      <c r="E73" s="38" t="s">
        <v>41</v>
      </c>
      <c r="F73" s="36" t="s">
        <v>41</v>
      </c>
      <c r="G73" s="72"/>
    </row>
    <row r="74" spans="2:7">
      <c r="B74" s="69" t="s">
        <v>50</v>
      </c>
      <c r="C74" s="70"/>
      <c r="D74" s="37" t="s">
        <v>44</v>
      </c>
      <c r="E74" s="38" t="s">
        <v>41</v>
      </c>
      <c r="F74" s="36" t="s">
        <v>41</v>
      </c>
      <c r="G74" s="72"/>
    </row>
    <row r="75" spans="2:7">
      <c r="B75" s="69" t="s">
        <v>51</v>
      </c>
      <c r="C75" s="70"/>
      <c r="D75" s="37" t="s">
        <v>44</v>
      </c>
      <c r="E75" s="38" t="s">
        <v>41</v>
      </c>
      <c r="F75" s="36" t="s">
        <v>41</v>
      </c>
      <c r="G75" s="72"/>
    </row>
    <row r="76" spans="2:7">
      <c r="B76" s="69" t="s">
        <v>52</v>
      </c>
      <c r="C76" s="70"/>
      <c r="D76" s="37" t="s">
        <v>44</v>
      </c>
      <c r="E76" s="38" t="s">
        <v>41</v>
      </c>
      <c r="F76" s="36" t="s">
        <v>41</v>
      </c>
      <c r="G76" s="72"/>
    </row>
    <row r="77" spans="2:7">
      <c r="B77" s="69" t="s">
        <v>53</v>
      </c>
      <c r="C77" s="70"/>
      <c r="D77" s="37" t="s">
        <v>54</v>
      </c>
      <c r="E77" s="38" t="s">
        <v>41</v>
      </c>
      <c r="F77" s="36" t="s">
        <v>41</v>
      </c>
      <c r="G77" s="72"/>
    </row>
    <row r="78" spans="2:7">
      <c r="B78" s="69" t="s">
        <v>55</v>
      </c>
      <c r="C78" s="70"/>
      <c r="D78" s="38" t="s">
        <v>44</v>
      </c>
      <c r="E78" s="38" t="s">
        <v>41</v>
      </c>
      <c r="F78" s="36" t="s">
        <v>41</v>
      </c>
      <c r="G78" s="72"/>
    </row>
    <row r="79" spans="2:7">
      <c r="B79" s="69" t="s">
        <v>57</v>
      </c>
      <c r="C79" s="70"/>
      <c r="D79" s="38">
        <v>1</v>
      </c>
      <c r="E79" s="38" t="s">
        <v>41</v>
      </c>
      <c r="F79" s="36" t="s">
        <v>41</v>
      </c>
      <c r="G79" s="72"/>
    </row>
    <row r="80" spans="2:7" ht="15.75" thickBot="1">
      <c r="B80" s="54" t="s">
        <v>58</v>
      </c>
      <c r="C80" s="55"/>
      <c r="D80" s="39" t="s">
        <v>66</v>
      </c>
      <c r="E80" s="39"/>
      <c r="F80" s="44"/>
      <c r="G80" s="73"/>
    </row>
    <row r="81" spans="2:7" ht="15.75" thickBot="1">
      <c r="B81" s="48"/>
      <c r="C81" s="48"/>
      <c r="D81" s="32"/>
      <c r="E81" s="32"/>
      <c r="F81" s="33"/>
      <c r="G81" s="34"/>
    </row>
    <row r="82" spans="2:7">
      <c r="B82" s="56" t="s">
        <v>60</v>
      </c>
      <c r="C82" s="57"/>
      <c r="D82" s="57"/>
      <c r="E82" s="57"/>
      <c r="F82" s="58"/>
      <c r="G82" s="59" t="s">
        <v>67</v>
      </c>
    </row>
    <row r="83" spans="2:7" hidden="1">
      <c r="B83" s="62"/>
      <c r="C83" s="63"/>
      <c r="D83" s="38" t="str">
        <f>IF(B83="DOOR SWITCH 2 (TC)",1,"N/A")</f>
        <v>N/A</v>
      </c>
      <c r="E83" s="38" t="str">
        <f>IF(B83="DOOR SWITCH 2 (TC)",1,"N/A")</f>
        <v>N/A</v>
      </c>
      <c r="F83" s="43" t="str">
        <f>IF(B83="DOOR SWITCH 2 (TC)","VIP 1","N/A")</f>
        <v>N/A</v>
      </c>
      <c r="G83" s="60"/>
    </row>
    <row r="84" spans="2:7" hidden="1">
      <c r="B84" s="64" t="s">
        <v>56</v>
      </c>
      <c r="C84" s="19" t="s">
        <v>56</v>
      </c>
      <c r="D84" s="20" t="s">
        <v>56</v>
      </c>
      <c r="E84" s="20" t="s">
        <v>56</v>
      </c>
      <c r="F84" s="28" t="s">
        <v>56</v>
      </c>
      <c r="G84" s="60"/>
    </row>
    <row r="85" spans="2:7" hidden="1">
      <c r="B85" s="64"/>
      <c r="C85" s="20" t="s">
        <v>56</v>
      </c>
      <c r="D85" s="21" t="s">
        <v>56</v>
      </c>
      <c r="E85" s="20" t="s">
        <v>56</v>
      </c>
      <c r="F85" s="28"/>
      <c r="G85" s="60"/>
    </row>
    <row r="86" spans="2:7">
      <c r="B86" s="49" t="s">
        <v>68</v>
      </c>
      <c r="C86" s="43" t="s">
        <v>69</v>
      </c>
      <c r="D86" s="43" t="str">
        <f>IF(B86="PS Redundancy Board","I/O Board Outputs - NO"," ")</f>
        <v>I/O Board Outputs - NO</v>
      </c>
      <c r="E86" s="43" t="str">
        <f>IF(B86="PS Redundancy Board","Sensor Address -1"," ")</f>
        <v>Sensor Address -1</v>
      </c>
      <c r="F86" s="43" t="s">
        <v>70</v>
      </c>
      <c r="G86" s="60"/>
    </row>
    <row r="87" spans="2:7" hidden="1">
      <c r="B87" s="49" t="s">
        <v>56</v>
      </c>
      <c r="C87" s="43" t="s">
        <v>56</v>
      </c>
      <c r="D87" s="43" t="str">
        <f>IF(B87="PS Redundancy Board","I/O Board Outputs - NO"," ")</f>
        <v xml:space="preserve"> </v>
      </c>
      <c r="E87" s="43" t="str">
        <f>IF(B87="PS Redundancy Board","Sensor Address -2"," ")</f>
        <v xml:space="preserve"> </v>
      </c>
      <c r="F87" s="43"/>
      <c r="G87" s="60"/>
    </row>
    <row r="88" spans="2:7" hidden="1">
      <c r="B88" s="49" t="s">
        <v>56</v>
      </c>
      <c r="C88" s="43"/>
      <c r="D88" s="43" t="str">
        <f>IF(B88="PS Redundancy Board","I/O Board Outputs - NO"," ")</f>
        <v xml:space="preserve"> </v>
      </c>
      <c r="E88" s="43" t="str">
        <f>IF(B88="PS Redundancy Board","Sensor Address -3"," ")</f>
        <v xml:space="preserve"> </v>
      </c>
      <c r="F88" s="43"/>
      <c r="G88" s="60"/>
    </row>
    <row r="89" spans="2:7" hidden="1">
      <c r="B89" s="65" t="s">
        <v>56</v>
      </c>
      <c r="C89" s="66"/>
      <c r="D89" s="38" t="s">
        <v>41</v>
      </c>
      <c r="E89" s="38" t="s">
        <v>41</v>
      </c>
      <c r="F89" s="43"/>
      <c r="G89" s="60"/>
    </row>
    <row r="90" spans="2:7" ht="15.75" thickBot="1">
      <c r="B90" s="67" t="s">
        <v>56</v>
      </c>
      <c r="C90" s="68"/>
      <c r="D90" s="13"/>
      <c r="E90" s="13"/>
      <c r="F90" s="50"/>
      <c r="G90" s="61"/>
    </row>
    <row r="91" spans="2:7" ht="15.75" thickBot="1">
      <c r="B91" s="32"/>
      <c r="C91" s="32"/>
      <c r="D91" s="32"/>
      <c r="E91" s="32"/>
      <c r="F91" s="33"/>
      <c r="G91" s="34"/>
    </row>
    <row r="92" spans="2:7" ht="15.75" thickBot="1">
      <c r="B92" s="91" t="s">
        <v>71</v>
      </c>
      <c r="C92" s="92"/>
      <c r="D92" s="92"/>
      <c r="E92" s="92"/>
      <c r="F92" s="92"/>
      <c r="G92" s="51" t="s">
        <v>72</v>
      </c>
    </row>
    <row r="93" spans="2:7">
      <c r="B93" s="101" t="s">
        <v>73</v>
      </c>
      <c r="C93" s="63"/>
      <c r="D93" s="63"/>
      <c r="E93" s="41" t="s">
        <v>74</v>
      </c>
      <c r="F93" s="42" t="s">
        <v>75</v>
      </c>
      <c r="G93" s="52"/>
    </row>
    <row r="94" spans="2:7">
      <c r="B94" s="69" t="s">
        <v>76</v>
      </c>
      <c r="C94" s="70"/>
      <c r="D94" s="70"/>
      <c r="E94" s="70" t="s">
        <v>77</v>
      </c>
      <c r="F94" s="78"/>
      <c r="G94" s="52"/>
    </row>
    <row r="95" spans="2:7">
      <c r="B95" s="102" t="s">
        <v>78</v>
      </c>
      <c r="C95" s="103"/>
      <c r="D95" s="104"/>
      <c r="E95" s="43" t="s">
        <v>79</v>
      </c>
      <c r="F95" s="36" t="str">
        <f>IF(E95="N/A", " ", "GUIDE - DD3513398")</f>
        <v>GUIDE - DD3513398</v>
      </c>
      <c r="G95" s="52"/>
    </row>
    <row r="96" spans="2:7" ht="15.75" thickBot="1">
      <c r="B96" s="54" t="s">
        <v>80</v>
      </c>
      <c r="C96" s="55"/>
      <c r="D96" s="55"/>
      <c r="E96" s="40" t="s">
        <v>81</v>
      </c>
      <c r="F96" s="44" t="str">
        <f>IF(E96="N/A", " ", "GUIDE - DD3350029")</f>
        <v xml:space="preserve"> </v>
      </c>
      <c r="G96" s="53"/>
    </row>
    <row r="97" spans="2:7">
      <c r="C97" s="12"/>
      <c r="D97" s="12"/>
      <c r="E97" s="11"/>
      <c r="F97" s="4"/>
      <c r="G97" s="8"/>
    </row>
    <row r="98" spans="2:7" ht="15.75" thickBot="1"/>
    <row r="99" spans="2:7">
      <c r="B99" s="9" t="s">
        <v>82</v>
      </c>
      <c r="C99" s="10"/>
      <c r="D99" s="10"/>
      <c r="E99" s="10"/>
      <c r="F99" s="10"/>
      <c r="G99" s="1"/>
    </row>
    <row r="100" spans="2:7">
      <c r="B100" s="3"/>
      <c r="G100" s="2"/>
    </row>
    <row r="101" spans="2:7">
      <c r="B101" s="109" t="s">
        <v>83</v>
      </c>
      <c r="G101" s="2"/>
    </row>
    <row r="102" spans="2:7">
      <c r="B102" s="3" t="s">
        <v>84</v>
      </c>
      <c r="E102" t="s">
        <v>85</v>
      </c>
      <c r="G102" s="2"/>
    </row>
    <row r="103" spans="2:7">
      <c r="B103" s="3" t="s">
        <v>86</v>
      </c>
      <c r="E103" t="s">
        <v>87</v>
      </c>
      <c r="G103" s="2"/>
    </row>
    <row r="104" spans="2:7">
      <c r="B104" s="3" t="s">
        <v>88</v>
      </c>
      <c r="E104" t="s">
        <v>89</v>
      </c>
      <c r="G104" s="2"/>
    </row>
    <row r="105" spans="2:7">
      <c r="B105" s="3" t="s">
        <v>90</v>
      </c>
      <c r="E105" t="s">
        <v>91</v>
      </c>
      <c r="G105" s="2"/>
    </row>
    <row r="106" spans="2:7">
      <c r="B106" s="3" t="s">
        <v>92</v>
      </c>
      <c r="E106" t="s">
        <v>93</v>
      </c>
      <c r="G106" s="2"/>
    </row>
    <row r="107" spans="2:7">
      <c r="B107" s="3" t="s">
        <v>94</v>
      </c>
      <c r="E107" t="s">
        <v>95</v>
      </c>
      <c r="G107" s="2"/>
    </row>
    <row r="108" spans="2:7">
      <c r="B108" s="3"/>
      <c r="G108" s="2"/>
    </row>
    <row r="109" spans="2:7">
      <c r="B109" s="109" t="s">
        <v>96</v>
      </c>
      <c r="G109" s="2"/>
    </row>
    <row r="110" spans="2:7">
      <c r="B110" s="3" t="s">
        <v>97</v>
      </c>
      <c r="E110" t="s">
        <v>98</v>
      </c>
      <c r="G110" s="2"/>
    </row>
    <row r="111" spans="2:7">
      <c r="B111" s="3" t="s">
        <v>99</v>
      </c>
      <c r="E111" t="s">
        <v>100</v>
      </c>
      <c r="G111" s="2"/>
    </row>
    <row r="112" spans="2:7">
      <c r="B112" s="3" t="s">
        <v>101</v>
      </c>
      <c r="E112" t="s">
        <v>102</v>
      </c>
      <c r="G112" s="2"/>
    </row>
    <row r="113" spans="2:7">
      <c r="B113" s="3" t="s">
        <v>103</v>
      </c>
      <c r="E113" t="s">
        <v>104</v>
      </c>
      <c r="G113" s="2"/>
    </row>
    <row r="114" spans="2:7">
      <c r="B114" s="3" t="s">
        <v>105</v>
      </c>
      <c r="E114" t="s">
        <v>93</v>
      </c>
      <c r="G114" s="2"/>
    </row>
    <row r="115" spans="2:7">
      <c r="B115" s="3" t="s">
        <v>106</v>
      </c>
      <c r="E115" t="s">
        <v>107</v>
      </c>
      <c r="G115" s="2"/>
    </row>
    <row r="116" spans="2:7">
      <c r="B116" s="3"/>
      <c r="G116" s="2"/>
    </row>
    <row r="117" spans="2:7">
      <c r="B117" s="109" t="s">
        <v>108</v>
      </c>
      <c r="G117" s="2"/>
    </row>
    <row r="118" spans="2:7">
      <c r="B118" s="3" t="s">
        <v>109</v>
      </c>
      <c r="E118" t="s">
        <v>110</v>
      </c>
      <c r="G118" s="2"/>
    </row>
    <row r="119" spans="2:7">
      <c r="B119" s="3" t="s">
        <v>111</v>
      </c>
      <c r="E119" t="s">
        <v>112</v>
      </c>
      <c r="G119" s="2"/>
    </row>
    <row r="120" spans="2:7">
      <c r="B120" s="3" t="s">
        <v>113</v>
      </c>
      <c r="E120" t="s">
        <v>114</v>
      </c>
      <c r="G120" s="2"/>
    </row>
    <row r="121" spans="2:7" ht="15.75" thickBot="1">
      <c r="B121" s="5"/>
      <c r="C121" s="6"/>
      <c r="D121" s="6"/>
      <c r="E121" s="6"/>
      <c r="F121" s="6"/>
      <c r="G121" s="7"/>
    </row>
    <row r="123" spans="2:7">
      <c r="B123" t="s">
        <v>115</v>
      </c>
    </row>
  </sheetData>
  <mergeCells count="112">
    <mergeCell ref="B40:F40"/>
    <mergeCell ref="B41:C41"/>
    <mergeCell ref="D14:F14"/>
    <mergeCell ref="B42:B43"/>
    <mergeCell ref="B93:D93"/>
    <mergeCell ref="B92:F92"/>
    <mergeCell ref="B95:D95"/>
    <mergeCell ref="B23:C23"/>
    <mergeCell ref="B24:C24"/>
    <mergeCell ref="B44:C44"/>
    <mergeCell ref="B35:C35"/>
    <mergeCell ref="B26:C26"/>
    <mergeCell ref="B25:C25"/>
    <mergeCell ref="B37:C37"/>
    <mergeCell ref="B58:C58"/>
    <mergeCell ref="D58:F58"/>
    <mergeCell ref="B59:C59"/>
    <mergeCell ref="D59:F59"/>
    <mergeCell ref="B60:C60"/>
    <mergeCell ref="D60:F60"/>
    <mergeCell ref="B49:F49"/>
    <mergeCell ref="B63:F63"/>
    <mergeCell ref="B94:D94"/>
    <mergeCell ref="E94:F9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22:C22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B3:C3"/>
    <mergeCell ref="G2:G3"/>
    <mergeCell ref="B16:F16"/>
    <mergeCell ref="G4:G14"/>
    <mergeCell ref="B74:C74"/>
    <mergeCell ref="B75:C75"/>
    <mergeCell ref="G49:G50"/>
    <mergeCell ref="B50:C50"/>
    <mergeCell ref="D50:F50"/>
    <mergeCell ref="B51:C51"/>
    <mergeCell ref="D51:F51"/>
    <mergeCell ref="G51:G61"/>
    <mergeCell ref="B52:C52"/>
    <mergeCell ref="D52:F52"/>
    <mergeCell ref="B53:B56"/>
    <mergeCell ref="D53:F53"/>
    <mergeCell ref="D54:F54"/>
    <mergeCell ref="D55:F55"/>
    <mergeCell ref="D56:F56"/>
    <mergeCell ref="B57:C57"/>
    <mergeCell ref="D57:F57"/>
    <mergeCell ref="B61:C61"/>
    <mergeCell ref="D61:F61"/>
    <mergeCell ref="G92:G96"/>
    <mergeCell ref="B96:D96"/>
    <mergeCell ref="B82:F82"/>
    <mergeCell ref="G82:G90"/>
    <mergeCell ref="B83:C83"/>
    <mergeCell ref="B84:B85"/>
    <mergeCell ref="B89:C89"/>
    <mergeCell ref="B90:C90"/>
    <mergeCell ref="B76:C76"/>
    <mergeCell ref="B77:C77"/>
    <mergeCell ref="B78:C78"/>
    <mergeCell ref="B79:C79"/>
    <mergeCell ref="B80:C80"/>
    <mergeCell ref="G63:G80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</mergeCells>
  <dataValidations disablePrompts="1" count="52">
    <dataValidation type="list" allowBlank="1" showInputMessage="1" showErrorMessage="1" sqref="D4:F4 D51:F51" xr:uid="{00000000-0002-0000-0000-000000000000}">
      <formula1>"VF,VM,VX, DB-5000"</formula1>
    </dataValidation>
    <dataValidation type="list" allowBlank="1" showInputMessage="1" showErrorMessage="1" sqref="D5:F5 D52:F52" xr:uid="{00000000-0002-0000-0000-000001000000}">
      <formula1>"FRONT,WALK-IN,REAR"</formula1>
    </dataValidation>
    <dataValidation type="list" errorStyle="warning" allowBlank="1" showInputMessage="1" showErrorMessage="1" sqref="D6:F6 D53:F53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 D56:F56" xr:uid="{00000000-0002-0000-0000-000004000000}">
      <formula1>"20,34,46,66"</formula1>
    </dataValidation>
    <dataValidation type="list" allowBlank="1" showInputMessage="1" showErrorMessage="1" sqref="D12:F12 D59:F59" xr:uid="{00000000-0002-0000-0000-000005000000}">
      <formula1>"FULL MATRIX,LINE MATRIX"</formula1>
    </dataValidation>
    <dataValidation type="list" allowBlank="1" showInputMessage="1" showErrorMessage="1" sqref="D7:F7 D54:F54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 D71" xr:uid="{00000000-0002-0000-0000-00000A000000}">
      <formula1>"0,1"</formula1>
    </dataValidation>
    <dataValidation type="list" allowBlank="1" showInputMessage="1" showErrorMessage="1" sqref="D35 D77" xr:uid="{00000000-0002-0000-0000-00000B000000}">
      <formula1>"YES,NO"</formula1>
    </dataValidation>
    <dataValidation type="list" errorStyle="warning" allowBlank="1" showInputMessage="1" showErrorMessage="1" sqref="D32:D34 D74:D76" xr:uid="{00000000-0002-0000-0000-00000C000000}">
      <formula1>"YES,NO"</formula1>
    </dataValidation>
    <dataValidation type="list" errorStyle="warning" allowBlank="1" showInputMessage="1" showErrorMessage="1" sqref="D14:F14 D61:F61" xr:uid="{00000000-0002-0000-0000-00000D000000}">
      <formula1>"ROWS,BAYS"</formula1>
    </dataValidation>
    <dataValidation type="list" allowBlank="1" showInputMessage="1" showErrorMessage="1" sqref="B42:B43 B84:B85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 D73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 D85" xr:uid="{F538E3B2-DB1C-4922-BC33-CDBE152A1F64}">
      <formula1>"',Percent - 50%, Watts - 1800, Watts - 1100, Watts - 650"</formula1>
    </dataValidation>
    <dataValidation type="list" allowBlank="1" showInputMessage="1" sqref="D42 D84" xr:uid="{A9F67C5B-C82B-4B58-A302-F2B56EA8B13A}">
      <formula1>"', 'By Brightness %, By Power"</formula1>
    </dataValidation>
    <dataValidation type="list" errorStyle="warning" allowBlank="1" showInputMessage="1" showErrorMessage="1" sqref="C42 C84" xr:uid="{0E51D29D-3196-44C1-A2A4-10C3D58773AE}">
      <formula1>"',ALPHA FXM SERIES,TRIPPLITE,Generic UPS"</formula1>
    </dataValidation>
    <dataValidation type="list" allowBlank="1" showInputMessage="1" sqref="C43 C85" xr:uid="{DE59AC47-0DA0-49B4-8080-4FED488D1DD2}">
      <formula1>"',Control equipment,Entire display"</formula1>
    </dataValidation>
    <dataValidation type="list" allowBlank="1" showInputMessage="1" showErrorMessage="1" sqref="E42 E84" xr:uid="{86CCF2F9-EF01-4F34-A2F0-ED10C0321B1B}">
      <formula1>"',1 Hour,2 Hour,3 Hour, 4 Hour,5 Hour"</formula1>
    </dataValidation>
    <dataValidation type="list" allowBlank="1" showInputMessage="1" showErrorMessage="1" sqref="E43 E85" xr:uid="{59F768F4-5B32-49C8-B512-13B80A74480D}">
      <formula1>"', Serial,Ethernet"</formula1>
    </dataValidation>
    <dataValidation type="list" allowBlank="1" showInputMessage="1" showErrorMessage="1" sqref="F42 F84" xr:uid="{0950F301-ABAE-4881-9CCA-4AAD8959A5D8}">
      <formula1>"', Auxiliary, Default IP, Specify IP"</formula1>
    </dataValidation>
    <dataValidation type="list" allowBlank="1" showInputMessage="1" showErrorMessage="1" sqref="F27:F28 F69:F70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 D69:D70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 F68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errorStyle="warning" allowBlank="1" showInputMessage="1" showErrorMessage="1" sqref="D55:F55" xr:uid="{05F89386-90EA-4378-A1A6-E79439AABDDE}">
      <formula1>"7X5,9X5,9X15,16X16,24X16, 18X18"</formula1>
    </dataValidation>
    <dataValidation type="list" allowBlank="1" showInputMessage="1" showErrorMessage="1" sqref="O82" xr:uid="{E8CE5D47-E75C-4736-BF6E-9D34E04DBBA6}">
      <formula1>"DOOR SWITCH 2 (TC), "</formula1>
    </dataValidation>
    <dataValidation type="list" errorStyle="warning" allowBlank="1" showInputMessage="1" showErrorMessage="1" sqref="B83:C83" xr:uid="{622B9F7B-B281-4F2A-8A5E-976833D18F04}">
      <formula1>"--,DOOR SWITCH 2 (TC),'"</formula1>
    </dataValidation>
    <dataValidation type="list" allowBlank="1" showInputMessage="1" showErrorMessage="1" sqref="D78" xr:uid="{903D108D-02E8-49D6-ADA4-4111C2A451E0}">
      <formula1>"0,1,2, YES, NO"</formula1>
    </dataValidation>
    <dataValidation type="list" allowBlank="1" showInputMessage="1" showErrorMessage="1" sqref="C88" xr:uid="{F9693539-C5F2-46A8-B288-A71F6865F5A9}">
      <formula1>"MINI DC I/O 4,'"</formula1>
    </dataValidation>
    <dataValidation type="list" allowBlank="1" showInputMessage="1" showErrorMessage="1" sqref="B89:C89" xr:uid="{C8BEFDCA-CA25-4D73-BAA3-E1E2A6F71A86}">
      <formula1>"MINI DC I/O 5,'"</formula1>
    </dataValidation>
    <dataValidation type="list" allowBlank="1" showInputMessage="1" showErrorMessage="1" sqref="B90:C91" xr:uid="{AC8D735C-404E-4F5D-8A3B-0B107AC0EDF2}">
      <formula1>"MINI DC I/O 6,'"</formula1>
    </dataValidation>
    <dataValidation type="list" errorStyle="warning" allowBlank="1" showInputMessage="1" showErrorMessage="1" sqref="D68" xr:uid="{DB2E1F04-A857-41F0-9CD0-2161E7F481A9}">
      <formula1>"NO,1,2,3,4,5,6,7,8"</formula1>
    </dataValidation>
    <dataValidation type="list" errorStyle="warning" allowBlank="1" showInputMessage="1" showErrorMessage="1" sqref="D79" xr:uid="{ABCA846E-0840-4B98-A92D-F12A0677DECF}">
      <formula1>"?,NO,1,2"</formula1>
    </dataValidation>
    <dataValidation type="list" errorStyle="warning" allowBlank="1" showInputMessage="1" showErrorMessage="1" sqref="F72" xr:uid="{758D0100-278F-4D31-83CF-5E58CC32DD4F}">
      <formula1>"'--,CAN,I/O"</formula1>
    </dataValidation>
    <dataValidation type="list" allowBlank="1" showInputMessage="1" showErrorMessage="1" sqref="F71" xr:uid="{94B0F15C-9AB5-4867-98B2-365A134905F7}">
      <formula1>"?, CONNECT TO MODULE - YES, CONNECT TO MODULE - NO"</formula1>
    </dataValidation>
    <dataValidation type="list" allowBlank="1" showInputMessage="1" showErrorMessage="1" sqref="E78" xr:uid="{20B385F1-F449-455B-8CC6-83571EA84771}">
      <formula1>"Alternate, Synchronize"</formula1>
    </dataValidation>
    <dataValidation type="list" errorStyle="warning" allowBlank="1" showInputMessage="1" showErrorMessage="1" sqref="D80:D81" xr:uid="{453C204A-B1CE-4F41-9D9F-3A7C9D5A1488}">
      <formula1>"?,Gen IV, PS Redundancy Board, Eltek Power on the Ground"</formula1>
    </dataValidation>
    <dataValidation type="list" errorStyle="warning" allowBlank="1" showInputMessage="1" sqref="C86:C87" xr:uid="{FB228708-8912-44BF-9D07-F2F50027BBDE}">
      <formula1>"', Module Output - ?"</formula1>
    </dataValidation>
    <dataValidation type="list" allowBlank="1" showInputMessage="1" showErrorMessage="1" sqref="B86:B88" xr:uid="{A9EE7EC3-BC43-4FEE-82CC-27B67FE83426}">
      <formula1>"', ?, PS Redundancy Board"</formula1>
    </dataValidation>
    <dataValidation type="list" errorStyle="warning" allowBlank="1" showInputMessage="1" showErrorMessage="1" sqref="D72" xr:uid="{D6823BC9-094C-4430-A19D-6A01735B6689}">
      <formula1>"?,NO,1,2,3,4,5,6,7,8,9,10"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1" ma:contentTypeDescription="" ma:contentTypeScope="" ma:versionID="b54f771741662a6454378bfc84cc3ed9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3e381ac6ab1df63ea8a29ceae2dad17a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C31948</OrderProject_x0020_ID>
    <DocNumber xmlns="2cc016c5-161d-4d6b-a532-6cf687f4a3ab">DD5295430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75D2Y5VYC55K-1220653723-60301</_dlc_DocId>
    <_dlc_DocIdUrl xmlns="b479dd50-8d7e-4b78-9fb1-00cf65781f6b">
      <Url>https://daktronics.sharepoint.com/sites/docs-engineering/_layouts/15/DocIdRedir.aspx?ID=75D2Y5VYC55K-1220653723-60301</Url>
      <Description>75D2Y5VYC55K-1220653723-60301</Description>
    </_dlc_DocIdUrl>
  </documentManagement>
</p:properties>
</file>

<file path=customXml/itemProps1.xml><?xml version="1.0" encoding="utf-8"?>
<ds:datastoreItem xmlns:ds="http://schemas.openxmlformats.org/officeDocument/2006/customXml" ds:itemID="{FE3D6E83-9BA3-4376-8632-62C1F2CCA5C1}"/>
</file>

<file path=customXml/itemProps2.xml><?xml version="1.0" encoding="utf-8"?>
<ds:datastoreItem xmlns:ds="http://schemas.openxmlformats.org/officeDocument/2006/customXml" ds:itemID="{996380EF-B323-453A-BA91-45811D87EDE5}"/>
</file>

<file path=customXml/itemProps3.xml><?xml version="1.0" encoding="utf-8"?>
<ds:datastoreItem xmlns:ds="http://schemas.openxmlformats.org/officeDocument/2006/customXml" ds:itemID="{B2DD0862-13AB-478E-836F-E2BA45EBC065}"/>
</file>

<file path=customXml/itemProps4.xml><?xml version="1.0" encoding="utf-8"?>
<ds:datastoreItem xmlns:ds="http://schemas.openxmlformats.org/officeDocument/2006/customXml" ds:itemID="{9884C0EC-E8EF-4028-A8EA-A7571E6D2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C31948 New York State DOT, Site Config, VF-2420-96X208 @1, VM-1028-7X10 @4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2023-08-09T17:42:43Z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74aefe5e-02ca-44ba-b3b1-f7d9932a4d73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