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67" documentId="8_{D14A4CE1-44B9-4222-86D2-460BB1DF2E93}" xr6:coauthVersionLast="47" xr6:coauthVersionMax="47" xr10:uidLastSave="{407349A5-92B5-4502-B2F4-8473E7097A26}"/>
  <bookViews>
    <workbookView xWindow="-14505" yWindow="0" windowWidth="14610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6" i="1" l="1"/>
  <c r="F125" i="1"/>
  <c r="F124" i="1"/>
  <c r="E81" i="1"/>
  <c r="D81" i="1"/>
  <c r="E80" i="1"/>
  <c r="D80" i="1"/>
  <c r="D50" i="1"/>
  <c r="E40" i="1"/>
  <c r="D40" i="1"/>
  <c r="E39" i="1"/>
  <c r="D39" i="1"/>
  <c r="F36" i="1"/>
  <c r="E36" i="1"/>
  <c r="D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AD47DBD-6CF2-42A3-9E4C-C5AF92335B03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3A8FF470-0306-45B4-BE17-4F3157BE168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B090835A-BCC5-49E0-AAD3-AC20BC04EED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77C733CC-E652-4173-865C-FAFD916C3EB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7E97E95-E380-4162-9B54-2100909C6B7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E4C49CD9-B8BF-4F2B-9D87-CA4618267B32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84CDB411-B22A-44F0-A62B-54874FCFEDBF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6AF4DC02-D7E6-46E6-9B0D-3ED23D3C285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DE724A43-23F9-4546-9D7F-A530D31803E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79FB76A1-AE41-4BA7-9C5F-A09A5C0F150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4540052F-9E77-41D7-913C-8A37679AB28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7D3EE32F-4FF3-4A87-8CEC-2ED7476B888C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1" shapeId="0" xr:uid="{5A6256BF-AB50-4EEF-B2A9-9C911779312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39" authorId="1" shapeId="0" xr:uid="{CE07932A-BC3C-4910-B2E9-97970B475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9" authorId="1" shapeId="0" xr:uid="{6B91A4C5-E7A5-4C08-867D-19149EB6CE1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0" authorId="1" shapeId="0" xr:uid="{0A9CC594-04F5-456D-BC7C-EFAEE6ABD5D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45" authorId="0" shapeId="0" xr:uid="{1C774B29-0816-457A-9551-916BD0FCBD2E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54" authorId="0" shapeId="0" xr:uid="{1EFC03E1-B59C-409D-80A3-35B6C1DB835E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55" authorId="1" shapeId="0" xr:uid="{4CE870E7-918D-444A-98D7-BD89674DCD9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69" authorId="1" shapeId="0" xr:uid="{AC86B962-8639-45B3-A1F0-2C3269E96C2B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75" authorId="1" shapeId="0" xr:uid="{8D206352-1C8D-4DF8-992F-44AF59CC8AC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E80" authorId="1" shapeId="0" xr:uid="{780798B1-A7E4-4932-BC25-8C62EE13FB4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80" authorId="1" shapeId="0" xr:uid="{D2D1BFBD-DB2A-4ECA-94BC-37810B4E0D08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81" authorId="1" shapeId="0" xr:uid="{05B9E35D-D7C9-4D34-A3DE-70C5C8A8C1A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86" authorId="0" shapeId="0" xr:uid="{9BD45B3B-8DDF-458B-86CD-016E48DEB403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95" authorId="0" shapeId="0" xr:uid="{E8705243-4338-4DFE-93E2-AEF68A4A3C46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10" authorId="1" shapeId="0" xr:uid="{5353DD24-82D6-44A4-8F59-6C8E883B99E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</commentList>
</comments>
</file>

<file path=xl/sharedStrings.xml><?xml version="1.0" encoding="utf-8"?>
<sst xmlns="http://schemas.openxmlformats.org/spreadsheetml/2006/main" count="456" uniqueCount="215">
  <si>
    <t>DD5706387</t>
  </si>
  <si>
    <t>C32006 Penn DOT, Site Config, VX-2428-64X48 @4, VF-2420-96X192 @1, VS-5360-32X48 @2</t>
  </si>
  <si>
    <t>Rev 00</t>
  </si>
  <si>
    <t>SYSTEM CONFIGURATION
VX-2428-64X48-20-RGB G5 @4</t>
  </si>
  <si>
    <t>VFC #
SIGN #</t>
  </si>
  <si>
    <t>OPTION</t>
  </si>
  <si>
    <t>VALUE</t>
  </si>
  <si>
    <t>MODEL</t>
  </si>
  <si>
    <t>VX</t>
  </si>
  <si>
    <t>VFC 1
SIGN 1, 2, 3, 4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</si>
  <si>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</si>
  <si>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</si>
  <si>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</si>
  <si>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</si>
  <si>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</si>
  <si>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</si>
  <si>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</si>
  <si>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</si>
  <si>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16X16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</si>
  <si>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</si>
  <si>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</si>
  <si>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</si>
  <si>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</si>
  <si>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</si>
  <si>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</si>
  <si>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</si>
  <si>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</si>
  <si>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</si>
  <si>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</si>
  <si>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</si>
  <si>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</si>
  <si>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</si>
  <si>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</si>
  <si>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</si>
  <si>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</si>
  <si>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</si>
  <si>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</si>
  <si>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</si>
  <si>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</si>
  <si>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</si>
  <si>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</si>
  <si>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</si>
  <si>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</si>
  <si>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</si>
  <si>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</si>
  <si>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</si>
  <si>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</si>
  <si>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</si>
  <si>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</si>
  <si>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</si>
  <si>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</si>
  <si>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</si>
  <si>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</si>
  <si>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</si>
  <si>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</si>
  <si>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>VFC 1
SIGN 1</t>
  </si>
  <si>
    <t>DOOR SWITCH 2 (TC)</t>
  </si>
  <si>
    <t>UPS</t>
  </si>
  <si>
    <t>Generic UPS</t>
  </si>
  <si>
    <t/>
  </si>
  <si>
    <t>Default IP</t>
  </si>
  <si>
    <t>Control equipment</t>
  </si>
  <si>
    <t>Ethernet</t>
  </si>
  <si>
    <t>PS Redundancy Board</t>
  </si>
  <si>
    <t>Module Output - 6</t>
  </si>
  <si>
    <t>OnVideo Processor</t>
  </si>
  <si>
    <t>SYSTEM CONFIGURATION
VF-2420-96X192-20-RGB G5 @1</t>
  </si>
  <si>
    <t>VF</t>
  </si>
  <si>
    <t>VFC 1
SIGN 5</t>
  </si>
  <si>
    <t>24X16</t>
  </si>
  <si>
    <t>AMBIENT</t>
  </si>
  <si>
    <t>REAR</t>
  </si>
  <si>
    <t>EXTERNAL</t>
  </si>
  <si>
    <t>INTERNAL</t>
  </si>
  <si>
    <t>Alternate</t>
  </si>
  <si>
    <t>Gen IV (Default)</t>
  </si>
  <si>
    <t>Module Output - 4</t>
  </si>
  <si>
    <t>On 1ST Display Interface</t>
  </si>
  <si>
    <t>SYSTEM CONFIGURATION
VS-5360-32X48-20-RGB @2</t>
  </si>
  <si>
    <t>SIGN/S</t>
  </si>
  <si>
    <t>VSLS</t>
  </si>
  <si>
    <t>VFC 2
SIGN 1, 2</t>
  </si>
  <si>
    <t>ProLink5</t>
  </si>
  <si>
    <t>Light Sensors (LUX)</t>
  </si>
  <si>
    <t>Front</t>
  </si>
  <si>
    <t>Module</t>
  </si>
  <si>
    <t>HAS DCIO</t>
  </si>
  <si>
    <t>HAS VCB II RETRO</t>
  </si>
  <si>
    <t>DOOR SENSORS</t>
  </si>
  <si>
    <t>TEMPERATURE ZONE</t>
  </si>
  <si>
    <t>Low Temp (LT)</t>
  </si>
  <si>
    <t>No</t>
  </si>
  <si>
    <t>CHOOSE POWER SYSTEM</t>
  </si>
  <si>
    <t>PS REDUNDANCY BOARD</t>
  </si>
  <si>
    <t>CUSTOM OPTIONS</t>
  </si>
  <si>
    <t>VFC 1 - VF/VX - SYSTEM BACKUP FILES</t>
  </si>
  <si>
    <t>DD5706386</t>
  </si>
  <si>
    <t>GUIDE - DD4832617</t>
  </si>
  <si>
    <t>VFC 2 - VS-5360 SYSTEM BACKUP FILES</t>
  </si>
  <si>
    <t>DD5706439</t>
  </si>
  <si>
    <t>VFC 1 - TRANSLATION TABLE</t>
  </si>
  <si>
    <t>N/A</t>
  </si>
  <si>
    <t>VFC 2 - TRANSLATION TABLE</t>
  </si>
  <si>
    <t>CONTROLLER CONFIGURATION PACKAGE</t>
  </si>
  <si>
    <t>Reference Drawings</t>
  </si>
  <si>
    <t>VF-2420 Drawings:</t>
  </si>
  <si>
    <t>Schematic, 2 Beacons Alternating Flash, DC</t>
  </si>
  <si>
    <t>DWG-3820547</t>
  </si>
  <si>
    <t>DC Layout, VF-2420-96x***-20-RGB, Power Supply Redundancy Board</t>
  </si>
  <si>
    <t>DWG-5337618</t>
  </si>
  <si>
    <t>Schematic, VF-24X0, 120 VAC</t>
  </si>
  <si>
    <t>DWG-5458270</t>
  </si>
  <si>
    <t>Rear Electrical, VF-2420-96x192-20-RGB, 2 Beacons</t>
  </si>
  <si>
    <t>DWG-5699388</t>
  </si>
  <si>
    <t>Signal Schematic, VF-2420, Generic by Bay, 2-4 Beacons-A</t>
  </si>
  <si>
    <t>DWG-5713917</t>
  </si>
  <si>
    <t>Shop Drawing, VF-24**-96x192-20-*, 2 Beacons</t>
  </si>
  <si>
    <t>DWG-5715085</t>
  </si>
  <si>
    <t>Site Riser, Five DC VX, 1 VF, 2 VS, Multiple Setups</t>
  </si>
  <si>
    <t>DWG-5756911</t>
  </si>
  <si>
    <t>Site Riser, Three DC VX, 1 VF, 2 VS, Multiple Setups</t>
  </si>
  <si>
    <t>DWG-5757230</t>
  </si>
  <si>
    <t>Schematic, Ventilation Fans for 64-432 Wide Signs</t>
  </si>
  <si>
    <t>DWG-5810984</t>
  </si>
  <si>
    <t>VX-2428-64x48-20-RGB Drawings:</t>
  </si>
  <si>
    <t>Schematic, Signal, VX-2428, 20mm</t>
  </si>
  <si>
    <t>DWG-4236184</t>
  </si>
  <si>
    <t>Schematic, DC Power, VX-2428, 20mm, 48 Wide</t>
  </si>
  <si>
    <t>DWG-5178625</t>
  </si>
  <si>
    <t>Generic Final Assembly, VX-24**</t>
  </si>
  <si>
    <t>DWG-5181200</t>
  </si>
  <si>
    <t>Shop Drawing, VX-242X-64x48-20-RGB, Z-Brackets</t>
  </si>
  <si>
    <t>DWG-5544716</t>
  </si>
  <si>
    <t>Site Riser, Four DC VX, 2 VS, Multiple Setups</t>
  </si>
  <si>
    <t>DWG-5770343</t>
  </si>
  <si>
    <t>Site Riser, Three DC VX, 2 VS, Multiple Setups</t>
  </si>
  <si>
    <t>DWG-5770347</t>
  </si>
  <si>
    <t>3600 VS-5360 Drawings:</t>
  </si>
  <si>
    <t>Shop Drawing, VS-5360-5x4 Panel</t>
  </si>
  <si>
    <t>DWG-4102658</t>
  </si>
  <si>
    <t>Final Assembly Details, VS-5360-32x48, 2x3</t>
  </si>
  <si>
    <t>DWG-4111763</t>
  </si>
  <si>
    <t>Schematic; VS-5360 VFC Controlled with Redundancy</t>
  </si>
  <si>
    <t>DWG-4115647</t>
  </si>
  <si>
    <t>Site Riser, 1-8 VS, Multi Sign, 1 VFC, 1 Traffic Cabinet</t>
  </si>
  <si>
    <t>DWG-4125817</t>
  </si>
  <si>
    <t>VS-5360 Wire Routing</t>
  </si>
  <si>
    <t>DWG-4154000</t>
  </si>
  <si>
    <t>3625 VS-5360 Drawings:</t>
  </si>
  <si>
    <t>Shop Drawing, VSLS Mounting, Single Post</t>
  </si>
  <si>
    <t>DWG-4102908</t>
  </si>
  <si>
    <t>Final Assembly Details, VS-5360-32X48, 2X3</t>
  </si>
  <si>
    <t>DWG-5277955</t>
  </si>
  <si>
    <t>Schematic, VFC Control, MPR, 24V</t>
  </si>
  <si>
    <t>DWG-5310759</t>
  </si>
  <si>
    <t>Block Diagram, Wire Routing</t>
  </si>
  <si>
    <t>DWG-5310760</t>
  </si>
  <si>
    <t>1000 Traffic Cabinet Drawings:</t>
  </si>
  <si>
    <t>Schematic, 334 Traffic Cabinet, Door Switch and Light, 2 Door</t>
  </si>
  <si>
    <t>DWG-3160822</t>
  </si>
  <si>
    <t>Schematic, UPS, Battery Interconnect, 1 String, 24 VDC</t>
  </si>
  <si>
    <t>DWG-4585048</t>
  </si>
  <si>
    <t>Signal Schematic, Traffic Cabinet, VFC, Door Open Detection, 2 Door</t>
  </si>
  <si>
    <t>DWG-4710962</t>
  </si>
  <si>
    <t>Schematic, Traffic Cabinet, 120 VAC, CUPS-15A, 2 PSRB, 3 AC Signs</t>
  </si>
  <si>
    <t>DWG-5757323</t>
  </si>
  <si>
    <t>Schematic, Traffic Cabinet, DC Power System, 14 Power Supplies, 2 PSRB</t>
  </si>
  <si>
    <t>DWG-5757933</t>
  </si>
  <si>
    <t>Shop Drawing, Traffic Cabinet, 334, Structure Mount, CUPS, VM Power</t>
  </si>
  <si>
    <t>DWG-5775265</t>
  </si>
  <si>
    <t>Final Assembly, TC, 334, Wall Mount, Aluminum, CUPS, 14PS-24TB-2VFC</t>
  </si>
  <si>
    <t>DWG-5775269</t>
  </si>
  <si>
    <t xml:space="preserve">1010 Traffic Cabinet Drawings: </t>
  </si>
  <si>
    <t>Schematic, 334, Traffic Cabinet, Door Switch and Light, 2 Door</t>
  </si>
  <si>
    <t>DWG-5758481</t>
  </si>
  <si>
    <t>Schematic, Signal, TC, VFC, Door Open Detection, 332D, 2 Door</t>
  </si>
  <si>
    <t>DWG-5758913</t>
  </si>
  <si>
    <t>Schematic, Traffic Cabinet, DC Power System, 11 Power Supplies, 2 PSRB</t>
  </si>
  <si>
    <t>DWG-5758940</t>
  </si>
  <si>
    <t>Shop Drawing, TC, 332D, Aluminum, Wall Mount, CUPS, VX Power</t>
  </si>
  <si>
    <t>DWG-5775266</t>
  </si>
  <si>
    <t>Final Assembly, TC, 332D, Wall Mount, Aluminum, CUPS, 11PS-18TB, 2 VFC</t>
  </si>
  <si>
    <t>DWG-5775270</t>
  </si>
  <si>
    <t xml:space="preserve">1020 Traffic Cabinet Drawings: </t>
  </si>
  <si>
    <t>Schematic, 336S Traffic Cabinet, Door Switch and Light, 2 Door</t>
  </si>
  <si>
    <t>DWG-3526733</t>
  </si>
  <si>
    <t>Schematic, Traffic Cabinet, 120 VAC, CUPS-15A, 1-4 120 VAC Signs</t>
  </si>
  <si>
    <t>DWG-5765184</t>
  </si>
  <si>
    <t>Shop Drawing, TC, 336S, Aluminum, Ground Mount, CUPS, Puck Lock Hasp</t>
  </si>
  <si>
    <t>DWG-5775267</t>
  </si>
  <si>
    <t>Final Assembly, TC, 336S, Ground Mount, Aluminum, CUPS, VFC</t>
  </si>
  <si>
    <t>DWG-5775271</t>
  </si>
  <si>
    <t xml:space="preserve">1030 Traffic Cabinet Drawings: </t>
  </si>
  <si>
    <t>Schematic, 336S Traffic Cabinet, Door Switch and Light</t>
  </si>
  <si>
    <t>DWG-4708490</t>
  </si>
  <si>
    <t>Schematic, Signal, TC, 336S, VFC, Door Open Detection, 1 Door</t>
  </si>
  <si>
    <t>DWG-4708879</t>
  </si>
  <si>
    <t>Shop Drawing, TC, 336S, Aluminum, Pole Mount, CUPS, 1 Door, Puck Hasp</t>
  </si>
  <si>
    <t>DWG-5888626</t>
  </si>
  <si>
    <t>Final Assembly, TC, 336S, Pole Mount, Aluminum, 1 Door, CUPS, VFC</t>
  </si>
  <si>
    <t>DWG-5775272</t>
  </si>
  <si>
    <t>1040 Gathering Packet Traffic Cabinet Drawings:</t>
  </si>
  <si>
    <t>Schematic, Signal, Traffic Cabinet by Others, VFC, 2 PSRB</t>
  </si>
  <si>
    <t>DWG-5108976</t>
  </si>
  <si>
    <t>Shop Drawing, Traffic Cabinet Rack Layout, CUPS, VX Power and Control</t>
  </si>
  <si>
    <t>DWG-5481867</t>
  </si>
  <si>
    <t>Schematic, TC by Others, AC and DC Power, 14 PS (7/7), 2 PSRB</t>
  </si>
  <si>
    <t>DWG-5770043</t>
  </si>
  <si>
    <t>Schematic, Traffic Cabinet by Others, 120 VAC, CUPS-15A</t>
  </si>
  <si>
    <t>DWG-5770282</t>
  </si>
  <si>
    <t xml:space="preserve">1050 Gathering Packet Traffic Cabinet Drawings: </t>
  </si>
  <si>
    <t>Shop Drawing, TC, 336S, Single Door, DUPS, VX</t>
  </si>
  <si>
    <t>DWG-5482415</t>
  </si>
  <si>
    <t>DWG-5770604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</si>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</sst>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6" xfId="0" applyBorder="1"/>
    <xf numFmtId="0" fontId="0" fillId="0" borderId="27" xfId="0" applyBorder="1"/>
    <xf numFmtId="0" fontId="0" fillId="0" borderId="27" xfId="0" quotePrefix="1" applyBorder="1"/>
    <xf numFmtId="0" fontId="0" fillId="0" borderId="13" xfId="0" quotePrefix="1" applyBorder="1"/>
    <xf numFmtId="0" fontId="0" fillId="2" borderId="16" xfId="0" quotePrefix="1" applyFill="1" applyBorder="1"/>
    <xf numFmtId="0" fontId="0" fillId="2" borderId="16" xfId="0" quotePrefix="1" applyFill="1" applyBorder="1" applyAlignment="1">
      <alignment horizontal="left"/>
    </xf>
    <xf numFmtId="9" fontId="0" fillId="2" borderId="16" xfId="0" quotePrefix="1" applyNumberFormat="1" applyFill="1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6" xfId="0" quotePrefix="1" applyBorder="1"/>
    <xf numFmtId="0" fontId="0" fillId="2" borderId="27" xfId="0" quotePrefix="1" applyFill="1" applyBorder="1"/>
    <xf numFmtId="0" fontId="0" fillId="0" borderId="26" xfId="0" quotePrefix="1" applyBorder="1"/>
    <xf numFmtId="0" fontId="0" fillId="0" borderId="31" xfId="0" applyBorder="1"/>
    <xf numFmtId="0" fontId="0" fillId="0" borderId="31" xfId="0" quotePrefix="1" applyBorder="1" applyAlignment="1">
      <alignment horizontal="left"/>
    </xf>
    <xf numFmtId="0" fontId="0" fillId="0" borderId="31" xfId="0" quotePrefix="1" applyBorder="1"/>
    <xf numFmtId="0" fontId="0" fillId="0" borderId="31" xfId="0" applyBorder="1" applyAlignment="1">
      <alignment horizontal="center" vertical="center"/>
    </xf>
    <xf numFmtId="0" fontId="0" fillId="0" borderId="4" xfId="0" quotePrefix="1" applyBorder="1"/>
    <xf numFmtId="0" fontId="0" fillId="0" borderId="38" xfId="0" quotePrefix="1" applyBorder="1"/>
    <xf numFmtId="0" fontId="0" fillId="0" borderId="16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9" xfId="0" quotePrefix="1" applyBorder="1"/>
    <xf numFmtId="0" fontId="0" fillId="0" borderId="11" xfId="0" quotePrefix="1" applyBorder="1"/>
    <xf numFmtId="0" fontId="0" fillId="0" borderId="17" xfId="0" quotePrefix="1" applyBorder="1"/>
    <xf numFmtId="0" fontId="0" fillId="0" borderId="40" xfId="0" quotePrefix="1" applyBorder="1"/>
    <xf numFmtId="0" fontId="0" fillId="0" borderId="8" xfId="0" quotePrefix="1" applyBorder="1"/>
    <xf numFmtId="0" fontId="0" fillId="0" borderId="16" xfId="0" quotePrefix="1" applyBorder="1"/>
    <xf numFmtId="0" fontId="0" fillId="0" borderId="2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0" xfId="0" applyBorder="1"/>
    <xf numFmtId="0" fontId="0" fillId="0" borderId="38" xfId="0" applyBorder="1"/>
    <xf numFmtId="0" fontId="0" fillId="0" borderId="31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47" xfId="0" quotePrefix="1" applyBorder="1"/>
    <xf numFmtId="0" fontId="0" fillId="0" borderId="43" xfId="0" applyBorder="1"/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2" xfId="0" quotePrefix="1" applyBorder="1" applyAlignment="1">
      <alignment horizontal="left"/>
    </xf>
    <xf numFmtId="0" fontId="0" fillId="0" borderId="17" xfId="0" quotePrefix="1" applyBorder="1" applyAlignment="1">
      <alignment horizontal="left"/>
    </xf>
    <xf numFmtId="0" fontId="3" fillId="0" borderId="46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quotePrefix="1" applyBorder="1" applyAlignment="1">
      <alignment horizontal="left"/>
    </xf>
    <xf numFmtId="0" fontId="0" fillId="0" borderId="23" xfId="0" quotePrefix="1" applyBorder="1" applyAlignment="1">
      <alignment horizontal="left"/>
    </xf>
    <xf numFmtId="0" fontId="0" fillId="0" borderId="34" xfId="0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quotePrefix="1" applyBorder="1" applyAlignment="1">
      <alignment horizontal="left"/>
    </xf>
    <xf numFmtId="0" fontId="0" fillId="0" borderId="38" xfId="0" quotePrefix="1" applyBorder="1" applyAlignment="1">
      <alignment horizontal="left"/>
    </xf>
    <xf numFmtId="0" fontId="0" fillId="0" borderId="40" xfId="0" quotePrefix="1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30" xfId="0" applyFont="1" applyBorder="1" applyAlignment="1">
      <alignment horizontal="center" wrapText="1"/>
    </xf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2" borderId="20" xfId="0" quotePrefix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1" xfId="0" applyFont="1" applyBorder="1" applyAlignment="1">
      <alignment horizontal="center" wrapText="1"/>
    </xf>
    <xf numFmtId="0" fontId="0" fillId="0" borderId="49" xfId="0" applyBorder="1"/>
    <xf numFmtId="0" fontId="0" fillId="0" borderId="50" xfId="0" applyBorder="1"/>
    <xf numFmtId="0" fontId="0" fillId="0" borderId="5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4"/>
  <sheetViews>
    <sheetView tabSelected="1" workbookViewId="0">
      <selection activeCell="C1" sqref="C1:F1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4" width="27.5703125" customWidth="1"/>
    <col min="5" max="5" width="20.85546875" customWidth="1"/>
    <col min="6" max="6" width="25.85546875" customWidth="1"/>
    <col min="7" max="7" width="14.28515625" customWidth="1"/>
  </cols>
  <sheetData>
    <row r="1" spans="2:7" ht="15.75" thickBot="1">
      <c r="B1" s="20" t="s">
        <v>0</v>
      </c>
      <c r="C1" s="96" t="s">
        <v>1</v>
      </c>
      <c r="D1" s="96"/>
      <c r="E1" s="96"/>
      <c r="F1" s="96"/>
      <c r="G1" s="21" t="s">
        <v>2</v>
      </c>
    </row>
    <row r="2" spans="2:7" ht="31.5" customHeight="1" thickBot="1">
      <c r="B2" s="101" t="s">
        <v>3</v>
      </c>
      <c r="C2" s="99"/>
      <c r="D2" s="99"/>
      <c r="E2" s="99"/>
      <c r="F2" s="100"/>
      <c r="G2" s="80" t="s">
        <v>4</v>
      </c>
    </row>
    <row r="3" spans="2:7" ht="15.75" thickBot="1">
      <c r="B3" s="74" t="s">
        <v>5</v>
      </c>
      <c r="C3" s="75"/>
      <c r="D3" s="75" t="s">
        <v>6</v>
      </c>
      <c r="E3" s="75"/>
      <c r="F3" s="93"/>
      <c r="G3" s="97"/>
    </row>
    <row r="4" spans="2:7">
      <c r="B4" s="64" t="s">
        <v>7</v>
      </c>
      <c r="C4" s="65"/>
      <c r="D4" s="65" t="s">
        <v>8</v>
      </c>
      <c r="E4" s="65"/>
      <c r="F4" s="79"/>
      <c r="G4" s="73" t="s">
        <v>9</v>
      </c>
    </row>
    <row r="5" spans="2:7">
      <c r="B5" s="64" t="s">
        <v>10</v>
      </c>
      <c r="C5" s="65"/>
      <c r="D5" s="65" t="s">
        <v>11</v>
      </c>
      <c r="E5" s="65"/>
      <c r="F5" s="79"/>
      <c r="G5" s="52"/>
    </row>
    <row r="6" spans="2:7">
      <c r="B6" s="82" t="s">
        <v>12</v>
      </c>
      <c r="C6" s="11" t="s">
        <v>13</v>
      </c>
      <c r="D6" s="65" t="s">
        <v>14</v>
      </c>
      <c r="E6" s="65"/>
      <c r="F6" s="79"/>
      <c r="G6" s="52"/>
    </row>
    <row r="7" spans="2:7">
      <c r="B7" s="82"/>
      <c r="C7" s="11" t="s">
        <v>15</v>
      </c>
      <c r="D7" s="65" t="s">
        <v>16</v>
      </c>
      <c r="E7" s="65"/>
      <c r="F7" s="79"/>
      <c r="G7" s="52"/>
    </row>
    <row r="8" spans="2:7">
      <c r="B8" s="82"/>
      <c r="C8" s="11" t="s">
        <v>17</v>
      </c>
      <c r="D8" s="65" t="s">
        <v>18</v>
      </c>
      <c r="E8" s="65"/>
      <c r="F8" s="79"/>
      <c r="G8" s="52"/>
    </row>
    <row r="9" spans="2:7">
      <c r="B9" s="82"/>
      <c r="C9" s="11" t="s">
        <v>19</v>
      </c>
      <c r="D9" s="76">
        <v>20</v>
      </c>
      <c r="E9" s="76"/>
      <c r="F9" s="77"/>
      <c r="G9" s="52"/>
    </row>
    <row r="10" spans="2:7">
      <c r="B10" s="64" t="s">
        <v>20</v>
      </c>
      <c r="C10" s="65"/>
      <c r="D10" s="76">
        <v>64</v>
      </c>
      <c r="E10" s="76"/>
      <c r="F10" s="77"/>
      <c r="G10" s="52"/>
    </row>
    <row r="11" spans="2:7">
      <c r="B11" s="64" t="s">
        <v>21</v>
      </c>
      <c r="C11" s="65"/>
      <c r="D11" s="76">
        <v>48</v>
      </c>
      <c r="E11" s="76"/>
      <c r="F11" s="77"/>
      <c r="G11" s="52"/>
    </row>
    <row r="12" spans="2:7">
      <c r="B12" s="64" t="s">
        <v>22</v>
      </c>
      <c r="C12" s="65"/>
      <c r="D12" s="65" t="s">
        <v>23</v>
      </c>
      <c r="E12" s="65"/>
      <c r="F12" s="79"/>
      <c r="G12" s="52"/>
    </row>
    <row r="13" spans="2:7">
      <c r="B13" s="43" t="s">
        <v>24</v>
      </c>
      <c r="C13" s="11"/>
      <c r="D13" s="76">
        <v>1</v>
      </c>
      <c r="E13" s="76"/>
      <c r="F13" s="77"/>
      <c r="G13" s="52"/>
    </row>
    <row r="14" spans="2:7" ht="15.75" thickBot="1">
      <c r="B14" s="62" t="s">
        <v>25</v>
      </c>
      <c r="C14" s="63"/>
      <c r="D14" s="67" t="s">
        <v>26</v>
      </c>
      <c r="E14" s="67"/>
      <c r="F14" s="78"/>
      <c r="G14" s="53"/>
    </row>
    <row r="15" spans="2:7" ht="15.75" thickBot="1"/>
    <row r="16" spans="2:7" ht="15.75" thickBot="1">
      <c r="B16" s="98" t="s">
        <v>27</v>
      </c>
      <c r="C16" s="99"/>
      <c r="D16" s="99"/>
      <c r="E16" s="99"/>
      <c r="F16" s="100"/>
      <c r="G16" s="80" t="s">
        <v>9</v>
      </c>
    </row>
    <row r="17" spans="2:7">
      <c r="B17" s="74" t="s">
        <v>5</v>
      </c>
      <c r="C17" s="75"/>
      <c r="D17" s="40" t="s">
        <v>6</v>
      </c>
      <c r="E17" s="40" t="s">
        <v>28</v>
      </c>
      <c r="F17" s="42" t="s">
        <v>29</v>
      </c>
      <c r="G17" s="81"/>
    </row>
    <row r="18" spans="2:7">
      <c r="B18" s="64" t="s">
        <v>30</v>
      </c>
      <c r="C18" s="65"/>
      <c r="D18" s="11" t="s">
        <v>31</v>
      </c>
      <c r="E18" s="11" t="s">
        <v>32</v>
      </c>
      <c r="F18" s="44" t="s">
        <v>33</v>
      </c>
      <c r="G18" s="81"/>
    </row>
    <row r="19" spans="2:7">
      <c r="B19" s="64" t="s">
        <v>34</v>
      </c>
      <c r="C19" s="65"/>
      <c r="D19" s="11" t="s">
        <v>12</v>
      </c>
      <c r="E19" s="11" t="s">
        <v>32</v>
      </c>
      <c r="F19" s="44" t="s">
        <v>33</v>
      </c>
      <c r="G19" s="81"/>
    </row>
    <row r="20" spans="2:7">
      <c r="B20" s="64" t="s">
        <v>35</v>
      </c>
      <c r="C20" s="65"/>
      <c r="D20" s="11" t="s">
        <v>36</v>
      </c>
      <c r="E20" s="39" t="s">
        <v>37</v>
      </c>
      <c r="F20" s="30" t="s">
        <v>37</v>
      </c>
      <c r="G20" s="81"/>
    </row>
    <row r="21" spans="2:7">
      <c r="B21" s="64" t="s">
        <v>38</v>
      </c>
      <c r="C21" s="65"/>
      <c r="D21" s="32" t="s">
        <v>36</v>
      </c>
      <c r="E21" s="32" t="s">
        <v>37</v>
      </c>
      <c r="F21" s="30"/>
      <c r="G21" s="81"/>
    </row>
    <row r="22" spans="2:7">
      <c r="B22" s="64" t="s">
        <v>39</v>
      </c>
      <c r="C22" s="65"/>
      <c r="D22" s="32" t="s">
        <v>36</v>
      </c>
      <c r="E22" s="32"/>
      <c r="F22" s="44"/>
      <c r="G22" s="81"/>
    </row>
    <row r="23" spans="2:7">
      <c r="B23" s="64" t="s">
        <v>40</v>
      </c>
      <c r="C23" s="65"/>
      <c r="D23" s="32" t="s">
        <v>36</v>
      </c>
      <c r="E23" s="32"/>
      <c r="F23" s="44"/>
      <c r="G23" s="81"/>
    </row>
    <row r="24" spans="2:7">
      <c r="B24" s="64" t="s">
        <v>41</v>
      </c>
      <c r="C24" s="65"/>
      <c r="D24" s="32">
        <v>1</v>
      </c>
      <c r="E24" s="32" t="s">
        <v>37</v>
      </c>
      <c r="F24" s="30" t="s">
        <v>42</v>
      </c>
      <c r="G24" s="81"/>
    </row>
    <row r="25" spans="2:7">
      <c r="B25" s="64" t="s">
        <v>43</v>
      </c>
      <c r="C25" s="65"/>
      <c r="D25" s="32" t="s">
        <v>36</v>
      </c>
      <c r="E25" s="32" t="s">
        <v>37</v>
      </c>
      <c r="F25" s="30"/>
      <c r="G25" s="81"/>
    </row>
    <row r="26" spans="2:7">
      <c r="B26" s="64" t="s">
        <v>44</v>
      </c>
      <c r="C26" s="65"/>
      <c r="D26" s="32">
        <v>1</v>
      </c>
      <c r="E26" s="32" t="s">
        <v>37</v>
      </c>
      <c r="F26" s="30" t="s">
        <v>37</v>
      </c>
      <c r="G26" s="81"/>
    </row>
    <row r="27" spans="2:7">
      <c r="B27" s="64" t="s">
        <v>45</v>
      </c>
      <c r="C27" s="65"/>
      <c r="D27" s="31" t="s">
        <v>36</v>
      </c>
      <c r="E27" s="32" t="s">
        <v>37</v>
      </c>
      <c r="F27" s="30" t="s">
        <v>37</v>
      </c>
      <c r="G27" s="81"/>
    </row>
    <row r="28" spans="2:7">
      <c r="B28" s="64" t="s">
        <v>46</v>
      </c>
      <c r="C28" s="65"/>
      <c r="D28" s="31" t="s">
        <v>36</v>
      </c>
      <c r="E28" s="32" t="s">
        <v>37</v>
      </c>
      <c r="F28" s="30" t="s">
        <v>37</v>
      </c>
      <c r="G28" s="81"/>
    </row>
    <row r="29" spans="2:7">
      <c r="B29" s="64" t="s">
        <v>47</v>
      </c>
      <c r="C29" s="65"/>
      <c r="D29" s="31" t="s">
        <v>36</v>
      </c>
      <c r="E29" s="32" t="s">
        <v>37</v>
      </c>
      <c r="F29" s="30" t="s">
        <v>37</v>
      </c>
      <c r="G29" s="81"/>
    </row>
    <row r="30" spans="2:7">
      <c r="B30" s="64" t="s">
        <v>48</v>
      </c>
      <c r="C30" s="65"/>
      <c r="D30" s="31" t="s">
        <v>49</v>
      </c>
      <c r="E30" s="32" t="s">
        <v>37</v>
      </c>
      <c r="F30" s="30" t="s">
        <v>37</v>
      </c>
      <c r="G30" s="81"/>
    </row>
    <row r="31" spans="2:7">
      <c r="B31" s="64" t="s">
        <v>50</v>
      </c>
      <c r="C31" s="65"/>
      <c r="D31" s="32" t="s">
        <v>36</v>
      </c>
      <c r="E31" s="32" t="s">
        <v>37</v>
      </c>
      <c r="F31" s="30" t="s">
        <v>37</v>
      </c>
      <c r="G31" s="81"/>
    </row>
    <row r="32" spans="2:7">
      <c r="B32" s="64" t="s">
        <v>51</v>
      </c>
      <c r="C32" s="65"/>
      <c r="D32" s="32">
        <v>1</v>
      </c>
      <c r="E32" s="32" t="s">
        <v>37</v>
      </c>
      <c r="F32" s="30" t="s">
        <v>37</v>
      </c>
      <c r="G32" s="81"/>
    </row>
    <row r="33" spans="2:7" ht="15.75" thickBot="1">
      <c r="B33" s="62" t="s">
        <v>52</v>
      </c>
      <c r="C33" s="63"/>
      <c r="D33" s="33" t="s">
        <v>53</v>
      </c>
      <c r="E33" s="33"/>
      <c r="F33" s="37"/>
      <c r="G33" s="70"/>
    </row>
    <row r="34" spans="2:7" ht="15.75" thickBot="1">
      <c r="B34" s="45"/>
      <c r="C34" s="45"/>
      <c r="D34" s="26"/>
      <c r="E34" s="26"/>
      <c r="F34" s="27"/>
      <c r="G34" s="28"/>
    </row>
    <row r="35" spans="2:7">
      <c r="B35" s="94" t="s">
        <v>54</v>
      </c>
      <c r="C35" s="95"/>
      <c r="D35" s="95"/>
      <c r="E35" s="95"/>
      <c r="F35" s="95"/>
      <c r="G35" s="73" t="s">
        <v>55</v>
      </c>
    </row>
    <row r="36" spans="2:7">
      <c r="B36" s="91" t="s">
        <v>56</v>
      </c>
      <c r="C36" s="55"/>
      <c r="D36" s="32">
        <f>IF(B36="DOOR SWITCH 2 (TC)",1,"N/A")</f>
        <v>1</v>
      </c>
      <c r="E36" s="32">
        <f>IF(B36="DOOR SWITCH 2 (TC)",1,"N/A")</f>
        <v>1</v>
      </c>
      <c r="F36" s="13" t="str">
        <f>IF(B36="DOOR SWITCH 2 (TC)","VIP 1","N/A")</f>
        <v>VIP 1</v>
      </c>
      <c r="G36" s="52"/>
    </row>
    <row r="37" spans="2:7">
      <c r="B37" s="92" t="s">
        <v>57</v>
      </c>
      <c r="C37" s="15" t="s">
        <v>58</v>
      </c>
      <c r="D37" s="16" t="s">
        <v>59</v>
      </c>
      <c r="E37" s="16" t="s">
        <v>59</v>
      </c>
      <c r="F37" s="23" t="s">
        <v>60</v>
      </c>
      <c r="G37" s="52"/>
    </row>
    <row r="38" spans="2:7">
      <c r="B38" s="92"/>
      <c r="C38" s="16" t="s">
        <v>61</v>
      </c>
      <c r="D38" s="17" t="s">
        <v>59</v>
      </c>
      <c r="E38" s="16" t="s">
        <v>62</v>
      </c>
      <c r="F38" s="23"/>
      <c r="G38" s="52"/>
    </row>
    <row r="39" spans="2:7">
      <c r="B39" s="38" t="s">
        <v>63</v>
      </c>
      <c r="C39" s="39" t="s">
        <v>64</v>
      </c>
      <c r="D39" s="39" t="str">
        <f>IF(B39="PS Redundancy Board","I/O Board Outputs - NO"," ")</f>
        <v>I/O Board Outputs - NO</v>
      </c>
      <c r="E39" s="39" t="str">
        <f>IF(B39="PS Redundancy Board","Sensor Address -1"," ")</f>
        <v>Sensor Address -1</v>
      </c>
      <c r="F39" s="13" t="s">
        <v>65</v>
      </c>
      <c r="G39" s="52"/>
    </row>
    <row r="40" spans="2:7">
      <c r="B40" s="38" t="s">
        <v>63</v>
      </c>
      <c r="C40" s="39" t="s">
        <v>64</v>
      </c>
      <c r="D40" s="39" t="str">
        <f>IF(B40="PS Redundancy Board","I/O Board Outputs - NO"," ")</f>
        <v>I/O Board Outputs - NO</v>
      </c>
      <c r="E40" s="39" t="str">
        <f>IF(B40="PS Redundancy Board","Sensor Address -2"," ")</f>
        <v>Sensor Address -2</v>
      </c>
      <c r="F40" s="13" t="s">
        <v>65</v>
      </c>
      <c r="G40" s="52"/>
    </row>
    <row r="41" spans="2:7" ht="15.75" thickBot="1">
      <c r="B41" s="71" t="s">
        <v>59</v>
      </c>
      <c r="C41" s="72"/>
      <c r="D41" s="10"/>
      <c r="E41" s="10"/>
      <c r="F41" s="14"/>
      <c r="G41" s="53"/>
    </row>
    <row r="42" spans="2:7" ht="15.75" thickBot="1">
      <c r="B42" s="26"/>
      <c r="C42" s="26"/>
      <c r="D42" s="26"/>
      <c r="E42" s="26"/>
      <c r="F42" s="27"/>
      <c r="G42" s="28"/>
    </row>
    <row r="43" spans="2:7" ht="30" customHeight="1" thickBot="1">
      <c r="B43" s="85" t="s">
        <v>66</v>
      </c>
      <c r="C43" s="50"/>
      <c r="D43" s="50"/>
      <c r="E43" s="50"/>
      <c r="F43" s="50"/>
      <c r="G43" s="73" t="s">
        <v>4</v>
      </c>
    </row>
    <row r="44" spans="2:7" ht="15.75" thickBot="1">
      <c r="B44" s="74" t="s">
        <v>5</v>
      </c>
      <c r="C44" s="75"/>
      <c r="D44" s="75" t="s">
        <v>6</v>
      </c>
      <c r="E44" s="75"/>
      <c r="F44" s="87"/>
      <c r="G44" s="86"/>
    </row>
    <row r="45" spans="2:7">
      <c r="B45" s="64" t="s">
        <v>7</v>
      </c>
      <c r="C45" s="65"/>
      <c r="D45" s="65" t="s">
        <v>67</v>
      </c>
      <c r="E45" s="65"/>
      <c r="F45" s="88"/>
      <c r="G45" s="73" t="s">
        <v>68</v>
      </c>
    </row>
    <row r="46" spans="2:7">
      <c r="B46" s="64" t="s">
        <v>10</v>
      </c>
      <c r="C46" s="65"/>
      <c r="D46" s="65" t="s">
        <v>11</v>
      </c>
      <c r="E46" s="65"/>
      <c r="F46" s="88"/>
      <c r="G46" s="52"/>
    </row>
    <row r="47" spans="2:7">
      <c r="B47" s="82" t="s">
        <v>12</v>
      </c>
      <c r="C47" s="11" t="s">
        <v>13</v>
      </c>
      <c r="D47" s="65" t="s">
        <v>14</v>
      </c>
      <c r="E47" s="65"/>
      <c r="F47" s="88"/>
      <c r="G47" s="52"/>
    </row>
    <row r="48" spans="2:7">
      <c r="B48" s="82"/>
      <c r="C48" s="11" t="s">
        <v>15</v>
      </c>
      <c r="D48" s="65" t="s">
        <v>16</v>
      </c>
      <c r="E48" s="65"/>
      <c r="F48" s="88"/>
      <c r="G48" s="52"/>
    </row>
    <row r="49" spans="2:9">
      <c r="B49" s="82"/>
      <c r="C49" s="11" t="s">
        <v>17</v>
      </c>
      <c r="D49" s="65" t="s">
        <v>69</v>
      </c>
      <c r="E49" s="65"/>
      <c r="F49" s="88"/>
      <c r="G49" s="52"/>
      <c r="H49" s="29"/>
    </row>
    <row r="50" spans="2:9">
      <c r="B50" s="82"/>
      <c r="C50" s="11" t="s">
        <v>19</v>
      </c>
      <c r="D50" s="76">
        <f>IF(D49="9x5","66 OR 46 - TYPE IN THE RIGHT ONE",IF(D49="16x16",20,IF(D49="24x16",20,(IF(D49="9x15",34,"SELECT MODULE SIZE")))))</f>
        <v>20</v>
      </c>
      <c r="E50" s="76"/>
      <c r="F50" s="89"/>
      <c r="G50" s="52"/>
      <c r="I50" s="4"/>
    </row>
    <row r="51" spans="2:9">
      <c r="B51" s="64" t="s">
        <v>20</v>
      </c>
      <c r="C51" s="65"/>
      <c r="D51" s="76">
        <v>96</v>
      </c>
      <c r="E51" s="76"/>
      <c r="F51" s="89"/>
      <c r="G51" s="52"/>
    </row>
    <row r="52" spans="2:9">
      <c r="B52" s="64" t="s">
        <v>21</v>
      </c>
      <c r="C52" s="65"/>
      <c r="D52" s="76">
        <v>192</v>
      </c>
      <c r="E52" s="76"/>
      <c r="F52" s="89"/>
      <c r="G52" s="52"/>
    </row>
    <row r="53" spans="2:9">
      <c r="B53" s="64" t="s">
        <v>22</v>
      </c>
      <c r="C53" s="65"/>
      <c r="D53" s="65" t="s">
        <v>23</v>
      </c>
      <c r="E53" s="65"/>
      <c r="F53" s="88"/>
      <c r="G53" s="52"/>
    </row>
    <row r="54" spans="2:9">
      <c r="B54" s="64" t="s">
        <v>24</v>
      </c>
      <c r="C54" s="65"/>
      <c r="D54" s="76">
        <v>1</v>
      </c>
      <c r="E54" s="76"/>
      <c r="F54" s="89"/>
      <c r="G54" s="52"/>
    </row>
    <row r="55" spans="2:9" ht="15.75" thickBot="1">
      <c r="B55" s="62" t="s">
        <v>25</v>
      </c>
      <c r="C55" s="63"/>
      <c r="D55" s="67" t="s">
        <v>26</v>
      </c>
      <c r="E55" s="67"/>
      <c r="F55" s="90"/>
      <c r="G55" s="53"/>
    </row>
    <row r="56" spans="2:9" ht="15.75" thickBot="1"/>
    <row r="57" spans="2:9" ht="15.75" thickBot="1">
      <c r="B57" s="49" t="s">
        <v>27</v>
      </c>
      <c r="C57" s="50"/>
      <c r="D57" s="50"/>
      <c r="E57" s="50"/>
      <c r="F57" s="50"/>
      <c r="G57" s="73" t="s">
        <v>68</v>
      </c>
    </row>
    <row r="58" spans="2:9">
      <c r="B58" s="83" t="s">
        <v>5</v>
      </c>
      <c r="C58" s="84"/>
      <c r="D58" s="18" t="s">
        <v>6</v>
      </c>
      <c r="E58" s="18" t="s">
        <v>28</v>
      </c>
      <c r="F58" s="19" t="s">
        <v>29</v>
      </c>
      <c r="G58" s="52"/>
    </row>
    <row r="59" spans="2:9">
      <c r="B59" s="56" t="s">
        <v>30</v>
      </c>
      <c r="C59" s="58"/>
      <c r="D59" s="11" t="s">
        <v>70</v>
      </c>
      <c r="E59" s="11" t="s">
        <v>32</v>
      </c>
      <c r="F59" s="12" t="s">
        <v>33</v>
      </c>
      <c r="G59" s="52"/>
    </row>
    <row r="60" spans="2:9">
      <c r="B60" s="56" t="s">
        <v>30</v>
      </c>
      <c r="C60" s="58"/>
      <c r="D60" s="11" t="s">
        <v>11</v>
      </c>
      <c r="E60" s="11" t="s">
        <v>32</v>
      </c>
      <c r="F60" s="12" t="s">
        <v>33</v>
      </c>
      <c r="G60" s="52"/>
    </row>
    <row r="61" spans="2:9">
      <c r="B61" s="56" t="s">
        <v>30</v>
      </c>
      <c r="C61" s="58"/>
      <c r="D61" s="11" t="s">
        <v>71</v>
      </c>
      <c r="E61" s="11" t="s">
        <v>32</v>
      </c>
      <c r="F61" s="12" t="s">
        <v>33</v>
      </c>
      <c r="G61" s="52"/>
    </row>
    <row r="62" spans="2:9">
      <c r="B62" s="56" t="s">
        <v>34</v>
      </c>
      <c r="C62" s="58"/>
      <c r="D62" s="11" t="s">
        <v>72</v>
      </c>
      <c r="E62" s="11" t="s">
        <v>32</v>
      </c>
      <c r="F62" s="12" t="s">
        <v>33</v>
      </c>
      <c r="G62" s="52"/>
    </row>
    <row r="63" spans="2:9">
      <c r="B63" s="56" t="s">
        <v>34</v>
      </c>
      <c r="C63" s="58"/>
      <c r="D63" s="11" t="s">
        <v>12</v>
      </c>
      <c r="E63" s="11" t="s">
        <v>32</v>
      </c>
      <c r="F63" s="12" t="s">
        <v>33</v>
      </c>
      <c r="G63" s="52"/>
    </row>
    <row r="64" spans="2:9">
      <c r="B64" s="56" t="s">
        <v>35</v>
      </c>
      <c r="C64" s="58"/>
      <c r="D64" s="11" t="s">
        <v>73</v>
      </c>
      <c r="E64" s="11" t="s">
        <v>32</v>
      </c>
      <c r="F64" s="12" t="s">
        <v>33</v>
      </c>
      <c r="G64" s="52"/>
    </row>
    <row r="65" spans="2:7">
      <c r="B65" s="56" t="s">
        <v>38</v>
      </c>
      <c r="C65" s="58"/>
      <c r="D65" s="32" t="s">
        <v>36</v>
      </c>
      <c r="E65" s="32" t="s">
        <v>37</v>
      </c>
      <c r="F65" s="13"/>
      <c r="G65" s="52"/>
    </row>
    <row r="66" spans="2:7">
      <c r="B66" s="56" t="s">
        <v>39</v>
      </c>
      <c r="C66" s="58"/>
      <c r="D66" s="32" t="s">
        <v>36</v>
      </c>
      <c r="E66" s="32"/>
      <c r="F66" s="12"/>
      <c r="G66" s="52"/>
    </row>
    <row r="67" spans="2:7">
      <c r="B67" s="56" t="s">
        <v>40</v>
      </c>
      <c r="C67" s="58"/>
      <c r="D67" s="32" t="s">
        <v>36</v>
      </c>
      <c r="E67" s="32"/>
      <c r="F67" s="12"/>
      <c r="G67" s="52"/>
    </row>
    <row r="68" spans="2:7">
      <c r="B68" s="56" t="s">
        <v>41</v>
      </c>
      <c r="C68" s="58"/>
      <c r="D68" s="32">
        <v>1</v>
      </c>
      <c r="E68" s="32" t="s">
        <v>37</v>
      </c>
      <c r="F68" s="13" t="s">
        <v>42</v>
      </c>
      <c r="G68" s="52"/>
    </row>
    <row r="69" spans="2:7">
      <c r="B69" s="56" t="s">
        <v>43</v>
      </c>
      <c r="C69" s="58"/>
      <c r="D69" s="31" t="s">
        <v>36</v>
      </c>
      <c r="E69" s="32" t="s">
        <v>37</v>
      </c>
      <c r="F69" s="30" t="s">
        <v>37</v>
      </c>
      <c r="G69" s="52"/>
    </row>
    <row r="70" spans="2:7">
      <c r="B70" s="56" t="s">
        <v>44</v>
      </c>
      <c r="C70" s="58"/>
      <c r="D70" s="32">
        <v>4</v>
      </c>
      <c r="E70" s="32" t="s">
        <v>37</v>
      </c>
      <c r="F70" s="13" t="s">
        <v>37</v>
      </c>
      <c r="G70" s="52"/>
    </row>
    <row r="71" spans="2:7">
      <c r="B71" s="56" t="s">
        <v>45</v>
      </c>
      <c r="C71" s="58"/>
      <c r="D71" s="31" t="s">
        <v>36</v>
      </c>
      <c r="E71" s="32" t="s">
        <v>37</v>
      </c>
      <c r="F71" s="13" t="s">
        <v>37</v>
      </c>
      <c r="G71" s="52"/>
    </row>
    <row r="72" spans="2:7">
      <c r="B72" s="56" t="s">
        <v>46</v>
      </c>
      <c r="C72" s="58"/>
      <c r="D72" s="31" t="s">
        <v>36</v>
      </c>
      <c r="E72" s="32" t="s">
        <v>37</v>
      </c>
      <c r="F72" s="13" t="s">
        <v>37</v>
      </c>
      <c r="G72" s="52"/>
    </row>
    <row r="73" spans="2:7">
      <c r="B73" s="56" t="s">
        <v>47</v>
      </c>
      <c r="C73" s="58"/>
      <c r="D73" s="31" t="s">
        <v>36</v>
      </c>
      <c r="E73" s="32" t="s">
        <v>37</v>
      </c>
      <c r="F73" s="13" t="s">
        <v>37</v>
      </c>
      <c r="G73" s="52"/>
    </row>
    <row r="74" spans="2:7">
      <c r="B74" s="56" t="s">
        <v>48</v>
      </c>
      <c r="C74" s="58"/>
      <c r="D74" s="31" t="s">
        <v>49</v>
      </c>
      <c r="E74" s="32" t="s">
        <v>37</v>
      </c>
      <c r="F74" s="13" t="s">
        <v>37</v>
      </c>
      <c r="G74" s="52"/>
    </row>
    <row r="75" spans="2:7">
      <c r="B75" s="56" t="s">
        <v>50</v>
      </c>
      <c r="C75" s="58"/>
      <c r="D75" s="32" t="s">
        <v>49</v>
      </c>
      <c r="E75" s="32" t="s">
        <v>74</v>
      </c>
      <c r="F75" s="13" t="s">
        <v>37</v>
      </c>
      <c r="G75" s="52"/>
    </row>
    <row r="76" spans="2:7">
      <c r="B76" s="56" t="s">
        <v>51</v>
      </c>
      <c r="C76" s="58"/>
      <c r="D76" s="32">
        <v>1</v>
      </c>
      <c r="E76" s="32" t="s">
        <v>37</v>
      </c>
      <c r="F76" s="13" t="s">
        <v>37</v>
      </c>
      <c r="G76" s="52"/>
    </row>
    <row r="77" spans="2:7" ht="15.75" thickBot="1">
      <c r="B77" s="56" t="s">
        <v>52</v>
      </c>
      <c r="C77" s="58"/>
      <c r="D77" s="10" t="s">
        <v>75</v>
      </c>
      <c r="E77" s="10"/>
      <c r="F77" s="14"/>
      <c r="G77" s="53"/>
    </row>
    <row r="78" spans="2:7" ht="15.75" thickBot="1">
      <c r="B78" s="25"/>
      <c r="C78" s="26"/>
      <c r="D78" s="26"/>
      <c r="E78" s="26"/>
      <c r="F78" s="27"/>
      <c r="G78" s="28"/>
    </row>
    <row r="79" spans="2:7" ht="15.75" thickBot="1">
      <c r="B79" s="49" t="s">
        <v>54</v>
      </c>
      <c r="C79" s="50"/>
      <c r="D79" s="50"/>
      <c r="E79" s="50"/>
      <c r="F79" s="50"/>
      <c r="G79" s="73" t="s">
        <v>68</v>
      </c>
    </row>
    <row r="80" spans="2:7">
      <c r="B80" s="38" t="s">
        <v>63</v>
      </c>
      <c r="C80" s="39" t="s">
        <v>76</v>
      </c>
      <c r="D80" s="39" t="str">
        <f>IF(B80="PS Redundancy Board","I/O Board Outputs - NO"," ")</f>
        <v>I/O Board Outputs - NO</v>
      </c>
      <c r="E80" s="39" t="str">
        <f>IF(B80="PS Redundancy Board","Sensor Address -1"," ")</f>
        <v>Sensor Address -1</v>
      </c>
      <c r="F80" s="39" t="s">
        <v>77</v>
      </c>
      <c r="G80" s="52"/>
    </row>
    <row r="81" spans="2:7">
      <c r="B81" s="38" t="s">
        <v>63</v>
      </c>
      <c r="C81" s="39" t="s">
        <v>76</v>
      </c>
      <c r="D81" s="39" t="str">
        <f>IF(B81="PS Redundancy Board","I/O Board Outputs - NO"," ")</f>
        <v>I/O Board Outputs - NO</v>
      </c>
      <c r="E81" s="39" t="str">
        <f>IF(B81="PS Redundancy Board","Sensor Address -2"," ")</f>
        <v>Sensor Address -2</v>
      </c>
      <c r="F81" s="39" t="s">
        <v>77</v>
      </c>
      <c r="G81" s="52"/>
    </row>
    <row r="82" spans="2:7" ht="15.75" thickBot="1">
      <c r="B82" s="71"/>
      <c r="C82" s="72"/>
      <c r="D82" s="33"/>
      <c r="E82" s="33"/>
      <c r="F82" s="24"/>
      <c r="G82" s="53"/>
    </row>
    <row r="83" spans="2:7" ht="15.75" thickBot="1">
      <c r="C83" s="9"/>
      <c r="D83" s="9"/>
      <c r="E83" s="8"/>
      <c r="F83" s="4"/>
      <c r="G83" s="5"/>
    </row>
    <row r="84" spans="2:7" ht="30.75" customHeight="1" thickBot="1">
      <c r="B84" s="85" t="s">
        <v>78</v>
      </c>
      <c r="C84" s="50"/>
      <c r="D84" s="50"/>
      <c r="E84" s="50"/>
      <c r="F84" s="68"/>
      <c r="G84" s="73" t="s">
        <v>79</v>
      </c>
    </row>
    <row r="85" spans="2:7" ht="15.75" thickBot="1">
      <c r="B85" s="74" t="s">
        <v>5</v>
      </c>
      <c r="C85" s="75"/>
      <c r="D85" s="75" t="s">
        <v>6</v>
      </c>
      <c r="E85" s="75"/>
      <c r="F85" s="87"/>
      <c r="G85" s="86"/>
    </row>
    <row r="86" spans="2:7">
      <c r="B86" s="64" t="s">
        <v>7</v>
      </c>
      <c r="C86" s="65"/>
      <c r="D86" s="65" t="s">
        <v>80</v>
      </c>
      <c r="E86" s="65"/>
      <c r="F86" s="79"/>
      <c r="G86" s="80" t="s">
        <v>81</v>
      </c>
    </row>
    <row r="87" spans="2:7">
      <c r="B87" s="64" t="s">
        <v>10</v>
      </c>
      <c r="C87" s="65"/>
      <c r="D87" s="65" t="s">
        <v>11</v>
      </c>
      <c r="E87" s="65"/>
      <c r="F87" s="79"/>
      <c r="G87" s="81"/>
    </row>
    <row r="88" spans="2:7">
      <c r="B88" s="82" t="s">
        <v>12</v>
      </c>
      <c r="C88" s="11" t="s">
        <v>13</v>
      </c>
      <c r="D88" s="65" t="s">
        <v>14</v>
      </c>
      <c r="E88" s="65"/>
      <c r="F88" s="79"/>
      <c r="G88" s="81"/>
    </row>
    <row r="89" spans="2:7">
      <c r="B89" s="82"/>
      <c r="C89" s="11" t="s">
        <v>15</v>
      </c>
      <c r="D89" s="65" t="s">
        <v>82</v>
      </c>
      <c r="E89" s="65"/>
      <c r="F89" s="79"/>
      <c r="G89" s="81"/>
    </row>
    <row r="90" spans="2:7">
      <c r="B90" s="82"/>
      <c r="C90" s="11" t="s">
        <v>17</v>
      </c>
      <c r="D90" s="65" t="s">
        <v>18</v>
      </c>
      <c r="E90" s="65"/>
      <c r="F90" s="79"/>
      <c r="G90" s="81"/>
    </row>
    <row r="91" spans="2:7">
      <c r="B91" s="82"/>
      <c r="C91" s="11" t="s">
        <v>19</v>
      </c>
      <c r="D91" s="76">
        <v>20</v>
      </c>
      <c r="E91" s="76"/>
      <c r="F91" s="77"/>
      <c r="G91" s="81"/>
    </row>
    <row r="92" spans="2:7">
      <c r="B92" s="64" t="s">
        <v>20</v>
      </c>
      <c r="C92" s="65"/>
      <c r="D92" s="76">
        <v>32</v>
      </c>
      <c r="E92" s="76"/>
      <c r="F92" s="77"/>
      <c r="G92" s="81"/>
    </row>
    <row r="93" spans="2:7">
      <c r="B93" s="64" t="s">
        <v>21</v>
      </c>
      <c r="C93" s="65"/>
      <c r="D93" s="76">
        <v>48</v>
      </c>
      <c r="E93" s="76"/>
      <c r="F93" s="77"/>
      <c r="G93" s="81"/>
    </row>
    <row r="94" spans="2:7">
      <c r="B94" s="64" t="s">
        <v>22</v>
      </c>
      <c r="C94" s="65"/>
      <c r="D94" s="65" t="s">
        <v>23</v>
      </c>
      <c r="E94" s="65"/>
      <c r="F94" s="79"/>
      <c r="G94" s="81"/>
    </row>
    <row r="95" spans="2:7">
      <c r="B95" s="64" t="s">
        <v>24</v>
      </c>
      <c r="C95" s="65"/>
      <c r="D95" s="76">
        <v>1</v>
      </c>
      <c r="E95" s="76"/>
      <c r="F95" s="77"/>
      <c r="G95" s="81"/>
    </row>
    <row r="96" spans="2:7" ht="15.75" thickBot="1">
      <c r="B96" s="62" t="s">
        <v>25</v>
      </c>
      <c r="C96" s="63"/>
      <c r="D96" s="67" t="s">
        <v>26</v>
      </c>
      <c r="E96" s="67"/>
      <c r="F96" s="78"/>
      <c r="G96" s="70"/>
    </row>
    <row r="97" spans="2:7" ht="15.75" thickBot="1"/>
    <row r="98" spans="2:7" ht="15.75" thickBot="1">
      <c r="B98" s="49" t="s">
        <v>27</v>
      </c>
      <c r="C98" s="50"/>
      <c r="D98" s="50"/>
      <c r="E98" s="50"/>
      <c r="F98" s="50"/>
      <c r="G98" s="73" t="s">
        <v>81</v>
      </c>
    </row>
    <row r="99" spans="2:7">
      <c r="B99" s="74" t="s">
        <v>5</v>
      </c>
      <c r="C99" s="75"/>
      <c r="D99" s="40" t="s">
        <v>6</v>
      </c>
      <c r="E99" s="40" t="s">
        <v>28</v>
      </c>
      <c r="F99" s="41" t="s">
        <v>29</v>
      </c>
      <c r="G99" s="52"/>
    </row>
    <row r="100" spans="2:7">
      <c r="B100" s="64" t="s">
        <v>83</v>
      </c>
      <c r="C100" s="65"/>
      <c r="D100" s="11" t="s">
        <v>84</v>
      </c>
      <c r="E100" s="11" t="s">
        <v>32</v>
      </c>
      <c r="F100" s="12" t="s">
        <v>33</v>
      </c>
      <c r="G100" s="52"/>
    </row>
    <row r="101" spans="2:7">
      <c r="B101" s="64" t="s">
        <v>34</v>
      </c>
      <c r="C101" s="65"/>
      <c r="D101" s="11" t="s">
        <v>85</v>
      </c>
      <c r="E101" s="11" t="s">
        <v>32</v>
      </c>
      <c r="F101" s="12" t="s">
        <v>33</v>
      </c>
      <c r="G101" s="52"/>
    </row>
    <row r="102" spans="2:7">
      <c r="B102" s="64" t="s">
        <v>35</v>
      </c>
      <c r="C102" s="65"/>
      <c r="D102" s="11" t="s">
        <v>36</v>
      </c>
      <c r="E102" s="39" t="s">
        <v>37</v>
      </c>
      <c r="F102" s="13" t="s">
        <v>37</v>
      </c>
      <c r="G102" s="52"/>
    </row>
    <row r="103" spans="2:7">
      <c r="B103" s="64" t="s">
        <v>38</v>
      </c>
      <c r="C103" s="65"/>
      <c r="D103" s="32" t="s">
        <v>36</v>
      </c>
      <c r="E103" s="32" t="s">
        <v>37</v>
      </c>
      <c r="F103" s="13" t="s">
        <v>37</v>
      </c>
      <c r="G103" s="52"/>
    </row>
    <row r="104" spans="2:7">
      <c r="B104" s="64" t="s">
        <v>86</v>
      </c>
      <c r="C104" s="65"/>
      <c r="D104" s="32" t="s">
        <v>36</v>
      </c>
      <c r="E104" s="32" t="s">
        <v>37</v>
      </c>
      <c r="F104" s="13" t="s">
        <v>37</v>
      </c>
      <c r="G104" s="52"/>
    </row>
    <row r="105" spans="2:7">
      <c r="B105" s="64" t="s">
        <v>87</v>
      </c>
      <c r="C105" s="65"/>
      <c r="D105" s="32" t="s">
        <v>36</v>
      </c>
      <c r="E105" s="32" t="s">
        <v>37</v>
      </c>
      <c r="F105" s="13" t="s">
        <v>37</v>
      </c>
      <c r="G105" s="52"/>
    </row>
    <row r="106" spans="2:7">
      <c r="B106" s="64" t="s">
        <v>88</v>
      </c>
      <c r="C106" s="65"/>
      <c r="D106" s="31" t="s">
        <v>36</v>
      </c>
      <c r="E106" s="32" t="s">
        <v>37</v>
      </c>
      <c r="F106" s="13" t="s">
        <v>37</v>
      </c>
      <c r="G106" s="52"/>
    </row>
    <row r="107" spans="2:7">
      <c r="B107" s="64" t="s">
        <v>43</v>
      </c>
      <c r="C107" s="65"/>
      <c r="D107" s="31" t="s">
        <v>36</v>
      </c>
      <c r="E107" s="32" t="s">
        <v>37</v>
      </c>
      <c r="F107" s="13" t="s">
        <v>37</v>
      </c>
      <c r="G107" s="52"/>
    </row>
    <row r="108" spans="2:7">
      <c r="B108" s="64" t="s">
        <v>44</v>
      </c>
      <c r="C108" s="65"/>
      <c r="D108" s="31" t="s">
        <v>49</v>
      </c>
      <c r="E108" s="32" t="s">
        <v>37</v>
      </c>
      <c r="F108" s="13" t="s">
        <v>37</v>
      </c>
      <c r="G108" s="52"/>
    </row>
    <row r="109" spans="2:7">
      <c r="B109" s="64" t="s">
        <v>89</v>
      </c>
      <c r="C109" s="65"/>
      <c r="D109" s="31" t="s">
        <v>90</v>
      </c>
      <c r="E109" s="32" t="s">
        <v>37</v>
      </c>
      <c r="F109" s="13" t="s">
        <v>37</v>
      </c>
      <c r="G109" s="52"/>
    </row>
    <row r="110" spans="2:7">
      <c r="B110" s="64" t="s">
        <v>45</v>
      </c>
      <c r="C110" s="65"/>
      <c r="D110" s="32" t="s">
        <v>36</v>
      </c>
      <c r="E110" s="32" t="s">
        <v>37</v>
      </c>
      <c r="F110" s="13" t="s">
        <v>37</v>
      </c>
      <c r="G110" s="52"/>
    </row>
    <row r="111" spans="2:7">
      <c r="B111" s="64" t="s">
        <v>46</v>
      </c>
      <c r="C111" s="65"/>
      <c r="D111" s="32" t="s">
        <v>36</v>
      </c>
      <c r="E111" s="32" t="s">
        <v>37</v>
      </c>
      <c r="F111" s="13" t="s">
        <v>37</v>
      </c>
      <c r="G111" s="52"/>
    </row>
    <row r="112" spans="2:7">
      <c r="B112" s="64" t="s">
        <v>47</v>
      </c>
      <c r="C112" s="65"/>
      <c r="D112" s="31" t="s">
        <v>36</v>
      </c>
      <c r="E112" s="32" t="s">
        <v>37</v>
      </c>
      <c r="F112" s="13" t="s">
        <v>37</v>
      </c>
      <c r="G112" s="52"/>
    </row>
    <row r="113" spans="2:7">
      <c r="B113" s="64" t="s">
        <v>48</v>
      </c>
      <c r="C113" s="65"/>
      <c r="D113" s="32" t="s">
        <v>49</v>
      </c>
      <c r="E113" s="32" t="s">
        <v>37</v>
      </c>
      <c r="F113" s="13" t="s">
        <v>37</v>
      </c>
      <c r="G113" s="52"/>
    </row>
    <row r="114" spans="2:7">
      <c r="B114" s="64" t="s">
        <v>50</v>
      </c>
      <c r="C114" s="65"/>
      <c r="D114" s="32" t="s">
        <v>91</v>
      </c>
      <c r="E114" s="32" t="s">
        <v>59</v>
      </c>
      <c r="F114" s="13" t="s">
        <v>37</v>
      </c>
      <c r="G114" s="52"/>
    </row>
    <row r="115" spans="2:7">
      <c r="B115" s="64" t="s">
        <v>51</v>
      </c>
      <c r="C115" s="65"/>
      <c r="D115" s="32" t="s">
        <v>91</v>
      </c>
      <c r="E115" s="32"/>
      <c r="F115" s="13"/>
      <c r="G115" s="52"/>
    </row>
    <row r="116" spans="2:7" ht="15.75" thickBot="1">
      <c r="B116" s="66" t="s">
        <v>92</v>
      </c>
      <c r="C116" s="67"/>
      <c r="D116" s="33" t="s">
        <v>93</v>
      </c>
      <c r="E116" s="36" t="s">
        <v>37</v>
      </c>
      <c r="F116" s="24"/>
      <c r="G116" s="53"/>
    </row>
    <row r="117" spans="2:7" ht="15.75" thickBot="1">
      <c r="B117" s="9"/>
      <c r="C117" s="9"/>
      <c r="D117" s="9"/>
      <c r="E117" s="4"/>
      <c r="F117" s="4"/>
      <c r="G117" s="46"/>
    </row>
    <row r="118" spans="2:7" ht="15.75" thickBot="1">
      <c r="B118" s="49" t="s">
        <v>54</v>
      </c>
      <c r="C118" s="50"/>
      <c r="D118" s="50"/>
      <c r="E118" s="50"/>
      <c r="F118" s="68"/>
      <c r="G118" s="69"/>
    </row>
    <row r="119" spans="2:7" ht="15.75" thickBot="1">
      <c r="B119" s="71" t="s">
        <v>59</v>
      </c>
      <c r="C119" s="72"/>
      <c r="D119" s="10"/>
      <c r="E119" s="10"/>
      <c r="F119" s="47"/>
      <c r="G119" s="70"/>
    </row>
    <row r="120" spans="2:7" ht="15.75" thickBot="1">
      <c r="C120" s="9"/>
      <c r="D120" s="9"/>
      <c r="E120" s="8"/>
      <c r="F120" s="4"/>
      <c r="G120" s="5"/>
    </row>
    <row r="121" spans="2:7" ht="15.75" thickBot="1">
      <c r="B121" s="49" t="s">
        <v>94</v>
      </c>
      <c r="C121" s="50"/>
      <c r="D121" s="50"/>
      <c r="E121" s="50"/>
      <c r="F121" s="50"/>
      <c r="G121" s="51"/>
    </row>
    <row r="122" spans="2:7">
      <c r="B122" s="54" t="s">
        <v>95</v>
      </c>
      <c r="C122" s="55"/>
      <c r="D122" s="55"/>
      <c r="E122" s="34" t="s">
        <v>96</v>
      </c>
      <c r="F122" s="48" t="s">
        <v>97</v>
      </c>
      <c r="G122" s="52"/>
    </row>
    <row r="123" spans="2:7">
      <c r="B123" s="56" t="s">
        <v>98</v>
      </c>
      <c r="C123" s="57"/>
      <c r="D123" s="58"/>
      <c r="E123" s="22" t="s">
        <v>99</v>
      </c>
      <c r="F123" s="44" t="s">
        <v>97</v>
      </c>
      <c r="G123" s="52"/>
    </row>
    <row r="124" spans="2:7">
      <c r="B124" s="59" t="s">
        <v>100</v>
      </c>
      <c r="C124" s="60"/>
      <c r="D124" s="61"/>
      <c r="E124" s="35" t="s">
        <v>101</v>
      </c>
      <c r="F124" s="30" t="str">
        <f>IF(E124="N/A", "AUTO", "GUIDE - DD3513398")</f>
        <v>AUTO</v>
      </c>
      <c r="G124" s="52"/>
    </row>
    <row r="125" spans="2:7">
      <c r="B125" s="59" t="s">
        <v>102</v>
      </c>
      <c r="C125" s="60"/>
      <c r="D125" s="61"/>
      <c r="E125" s="35" t="s">
        <v>101</v>
      </c>
      <c r="F125" s="30" t="str">
        <f>IF(E125="N/A", "AUTO", "GUIDE - DD3513398")</f>
        <v>AUTO</v>
      </c>
      <c r="G125" s="52"/>
    </row>
    <row r="126" spans="2:7" ht="15.75" thickBot="1">
      <c r="B126" s="62" t="s">
        <v>103</v>
      </c>
      <c r="C126" s="63"/>
      <c r="D126" s="63"/>
      <c r="E126" s="36" t="s">
        <v>101</v>
      </c>
      <c r="F126" s="37" t="str">
        <f>IF(E126="N/A", " ", "GUIDE - DD3350029")</f>
        <v xml:space="preserve"> </v>
      </c>
      <c r="G126" s="53"/>
    </row>
    <row r="127" spans="2:7">
      <c r="C127" s="9"/>
      <c r="D127" s="9"/>
      <c r="E127" s="8"/>
      <c r="F127" s="4"/>
      <c r="G127" s="5"/>
    </row>
    <row r="128" spans="2:7" ht="15.75" thickBot="1"/>
    <row r="129" spans="2:7">
      <c r="B129" s="6" t="s">
        <v>104</v>
      </c>
      <c r="C129" s="7"/>
      <c r="D129" s="7"/>
      <c r="E129" s="7"/>
      <c r="F129" s="7"/>
      <c r="G129" s="1"/>
    </row>
    <row r="130" spans="2:7">
      <c r="B130" s="3" t="s">
        <v>105</v>
      </c>
      <c r="G130" s="2"/>
    </row>
    <row r="131" spans="2:7">
      <c r="B131" s="3" t="s">
        <v>106</v>
      </c>
      <c r="E131" t="s">
        <v>107</v>
      </c>
      <c r="G131" s="2"/>
    </row>
    <row r="132" spans="2:7">
      <c r="B132" s="3" t="s">
        <v>108</v>
      </c>
      <c r="E132" t="s">
        <v>109</v>
      </c>
      <c r="G132" s="2"/>
    </row>
    <row r="133" spans="2:7">
      <c r="B133" s="3" t="s">
        <v>110</v>
      </c>
      <c r="E133" t="s">
        <v>111</v>
      </c>
      <c r="G133" s="2"/>
    </row>
    <row r="134" spans="2:7">
      <c r="B134" s="3" t="s">
        <v>112</v>
      </c>
      <c r="E134" t="s">
        <v>113</v>
      </c>
      <c r="G134" s="2"/>
    </row>
    <row r="135" spans="2:7">
      <c r="B135" s="3" t="s">
        <v>114</v>
      </c>
      <c r="E135" t="s">
        <v>115</v>
      </c>
      <c r="G135" s="2"/>
    </row>
    <row r="136" spans="2:7">
      <c r="B136" s="3" t="s">
        <v>116</v>
      </c>
      <c r="E136" t="s">
        <v>117</v>
      </c>
      <c r="G136" s="2"/>
    </row>
    <row r="137" spans="2:7">
      <c r="B137" s="3" t="s">
        <v>118</v>
      </c>
      <c r="E137" t="s">
        <v>119</v>
      </c>
      <c r="G137" s="2"/>
    </row>
    <row r="138" spans="2:7">
      <c r="B138" s="3" t="s">
        <v>120</v>
      </c>
      <c r="E138" t="s">
        <v>121</v>
      </c>
      <c r="G138" s="2"/>
    </row>
    <row r="139" spans="2:7">
      <c r="B139" s="3" t="s">
        <v>122</v>
      </c>
      <c r="E139" t="s">
        <v>123</v>
      </c>
      <c r="G139" s="2"/>
    </row>
    <row r="140" spans="2:7">
      <c r="B140" s="3" t="s">
        <v>124</v>
      </c>
      <c r="G140" s="2"/>
    </row>
    <row r="141" spans="2:7">
      <c r="B141" s="3" t="s">
        <v>125</v>
      </c>
      <c r="E141" t="s">
        <v>126</v>
      </c>
      <c r="G141" s="2"/>
    </row>
    <row r="142" spans="2:7">
      <c r="B142" s="3" t="s">
        <v>127</v>
      </c>
      <c r="E142" t="s">
        <v>128</v>
      </c>
      <c r="G142" s="2"/>
    </row>
    <row r="143" spans="2:7">
      <c r="B143" s="3" t="s">
        <v>129</v>
      </c>
      <c r="E143" t="s">
        <v>130</v>
      </c>
      <c r="G143" s="2"/>
    </row>
    <row r="144" spans="2:7">
      <c r="B144" s="3" t="s">
        <v>131</v>
      </c>
      <c r="E144" t="s">
        <v>132</v>
      </c>
      <c r="G144" s="2"/>
    </row>
    <row r="145" spans="2:7">
      <c r="B145" s="3" t="s">
        <v>133</v>
      </c>
      <c r="E145" t="s">
        <v>134</v>
      </c>
      <c r="G145" s="2"/>
    </row>
    <row r="146" spans="2:7">
      <c r="B146" s="3" t="s">
        <v>118</v>
      </c>
      <c r="E146" t="s">
        <v>119</v>
      </c>
      <c r="G146" s="2"/>
    </row>
    <row r="147" spans="2:7">
      <c r="B147" s="3" t="s">
        <v>120</v>
      </c>
      <c r="E147" t="s">
        <v>121</v>
      </c>
      <c r="G147" s="2"/>
    </row>
    <row r="148" spans="2:7">
      <c r="B148" s="3" t="s">
        <v>135</v>
      </c>
      <c r="E148" t="s">
        <v>136</v>
      </c>
      <c r="G148" s="2"/>
    </row>
    <row r="149" spans="2:7">
      <c r="B149" s="3" t="s">
        <v>137</v>
      </c>
      <c r="G149" s="2"/>
    </row>
    <row r="150" spans="2:7">
      <c r="B150" s="3" t="s">
        <v>138</v>
      </c>
      <c r="E150" t="s">
        <v>139</v>
      </c>
      <c r="G150" s="2"/>
    </row>
    <row r="151" spans="2:7">
      <c r="B151" s="3" t="s">
        <v>140</v>
      </c>
      <c r="E151" t="s">
        <v>141</v>
      </c>
      <c r="G151" s="2"/>
    </row>
    <row r="152" spans="2:7">
      <c r="B152" s="3" t="s">
        <v>142</v>
      </c>
      <c r="E152" t="s">
        <v>143</v>
      </c>
      <c r="G152" s="2"/>
    </row>
    <row r="153" spans="2:7">
      <c r="B153" s="3" t="s">
        <v>144</v>
      </c>
      <c r="E153" t="s">
        <v>145</v>
      </c>
      <c r="G153" s="2"/>
    </row>
    <row r="154" spans="2:7">
      <c r="B154" s="3" t="s">
        <v>146</v>
      </c>
      <c r="E154" t="s">
        <v>147</v>
      </c>
      <c r="G154" s="2"/>
    </row>
    <row r="155" spans="2:7">
      <c r="B155" s="3" t="s">
        <v>148</v>
      </c>
      <c r="G155" s="2"/>
    </row>
    <row r="156" spans="2:7">
      <c r="B156" s="3" t="s">
        <v>149</v>
      </c>
      <c r="E156" t="s">
        <v>150</v>
      </c>
      <c r="G156" s="2"/>
    </row>
    <row r="157" spans="2:7">
      <c r="B157" s="3" t="s">
        <v>144</v>
      </c>
      <c r="E157" t="s">
        <v>145</v>
      </c>
      <c r="G157" s="2"/>
    </row>
    <row r="158" spans="2:7">
      <c r="B158" s="3" t="s">
        <v>151</v>
      </c>
      <c r="E158" t="s">
        <v>152</v>
      </c>
      <c r="G158" s="2"/>
    </row>
    <row r="159" spans="2:7">
      <c r="B159" s="3" t="s">
        <v>153</v>
      </c>
      <c r="E159" t="s">
        <v>154</v>
      </c>
      <c r="G159" s="2"/>
    </row>
    <row r="160" spans="2:7">
      <c r="B160" s="3" t="s">
        <v>155</v>
      </c>
      <c r="E160" t="s">
        <v>156</v>
      </c>
      <c r="G160" s="2"/>
    </row>
    <row r="161" spans="2:7">
      <c r="B161" s="3" t="s">
        <v>157</v>
      </c>
      <c r="G161" s="2"/>
    </row>
    <row r="162" spans="2:7">
      <c r="B162" s="3" t="s">
        <v>158</v>
      </c>
      <c r="E162" t="s">
        <v>159</v>
      </c>
      <c r="G162" s="2"/>
    </row>
    <row r="163" spans="2:7">
      <c r="B163" s="3" t="s">
        <v>160</v>
      </c>
      <c r="E163" t="s">
        <v>161</v>
      </c>
      <c r="G163" s="2"/>
    </row>
    <row r="164" spans="2:7">
      <c r="B164" s="3" t="s">
        <v>162</v>
      </c>
      <c r="E164" t="s">
        <v>163</v>
      </c>
      <c r="G164" s="2"/>
    </row>
    <row r="165" spans="2:7">
      <c r="B165" s="3" t="s">
        <v>164</v>
      </c>
      <c r="E165" t="s">
        <v>165</v>
      </c>
      <c r="G165" s="2"/>
    </row>
    <row r="166" spans="2:7">
      <c r="B166" s="3" t="s">
        <v>166</v>
      </c>
      <c r="E166" t="s">
        <v>167</v>
      </c>
      <c r="G166" s="2"/>
    </row>
    <row r="167" spans="2:7">
      <c r="B167" s="3" t="s">
        <v>168</v>
      </c>
      <c r="E167" t="s">
        <v>169</v>
      </c>
      <c r="G167" s="2"/>
    </row>
    <row r="168" spans="2:7">
      <c r="B168" s="3" t="s">
        <v>170</v>
      </c>
      <c r="E168" t="s">
        <v>171</v>
      </c>
      <c r="G168" s="2"/>
    </row>
    <row r="169" spans="2:7">
      <c r="B169" s="3" t="s">
        <v>172</v>
      </c>
      <c r="G169" s="2"/>
    </row>
    <row r="170" spans="2:7">
      <c r="B170" s="3" t="s">
        <v>160</v>
      </c>
      <c r="E170" t="s">
        <v>161</v>
      </c>
      <c r="G170" s="2"/>
    </row>
    <row r="171" spans="2:7">
      <c r="B171" s="3" t="s">
        <v>164</v>
      </c>
      <c r="E171" t="s">
        <v>165</v>
      </c>
      <c r="G171" s="2"/>
    </row>
    <row r="172" spans="2:7">
      <c r="B172" s="3" t="s">
        <v>173</v>
      </c>
      <c r="E172" t="s">
        <v>174</v>
      </c>
      <c r="G172" s="2"/>
    </row>
    <row r="173" spans="2:7">
      <c r="B173" s="3" t="s">
        <v>175</v>
      </c>
      <c r="E173" t="s">
        <v>176</v>
      </c>
      <c r="G173" s="2"/>
    </row>
    <row r="174" spans="2:7">
      <c r="B174" s="3" t="s">
        <v>177</v>
      </c>
      <c r="E174" t="s">
        <v>178</v>
      </c>
      <c r="G174" s="2"/>
    </row>
    <row r="175" spans="2:7">
      <c r="B175" s="3" t="s">
        <v>179</v>
      </c>
      <c r="E175" t="s">
        <v>180</v>
      </c>
      <c r="G175" s="2"/>
    </row>
    <row r="176" spans="2:7">
      <c r="B176" s="3" t="s">
        <v>181</v>
      </c>
      <c r="E176" t="s">
        <v>182</v>
      </c>
      <c r="G176" s="2"/>
    </row>
    <row r="177" spans="2:7">
      <c r="B177" s="3" t="s">
        <v>183</v>
      </c>
      <c r="G177" s="2"/>
    </row>
    <row r="178" spans="2:7">
      <c r="B178" s="3" t="s">
        <v>184</v>
      </c>
      <c r="E178" t="s">
        <v>185</v>
      </c>
      <c r="G178" s="2"/>
    </row>
    <row r="179" spans="2:7">
      <c r="B179" s="3" t="s">
        <v>160</v>
      </c>
      <c r="E179" t="s">
        <v>161</v>
      </c>
      <c r="G179" s="2"/>
    </row>
    <row r="180" spans="2:7">
      <c r="B180" s="3" t="s">
        <v>162</v>
      </c>
      <c r="E180" t="s">
        <v>163</v>
      </c>
      <c r="G180" s="2"/>
    </row>
    <row r="181" spans="2:7">
      <c r="B181" s="3" t="s">
        <v>186</v>
      </c>
      <c r="E181" t="s">
        <v>187</v>
      </c>
      <c r="G181" s="2"/>
    </row>
    <row r="182" spans="2:7">
      <c r="B182" s="3" t="s">
        <v>188</v>
      </c>
      <c r="E182" t="s">
        <v>189</v>
      </c>
      <c r="G182" s="2"/>
    </row>
    <row r="183" spans="2:7">
      <c r="B183" s="3" t="s">
        <v>190</v>
      </c>
      <c r="E183" t="s">
        <v>191</v>
      </c>
      <c r="G183" s="2"/>
    </row>
    <row r="184" spans="2:7">
      <c r="B184" s="3" t="s">
        <v>192</v>
      </c>
      <c r="G184" s="2"/>
    </row>
    <row r="185" spans="2:7">
      <c r="B185" s="3" t="s">
        <v>160</v>
      </c>
      <c r="E185" t="s">
        <v>161</v>
      </c>
      <c r="G185" s="2"/>
    </row>
    <row r="186" spans="2:7">
      <c r="B186" s="3" t="s">
        <v>193</v>
      </c>
      <c r="E186" t="s">
        <v>194</v>
      </c>
      <c r="G186" s="2"/>
    </row>
    <row r="187" spans="2:7">
      <c r="B187" s="3" t="s">
        <v>195</v>
      </c>
      <c r="E187" t="s">
        <v>196</v>
      </c>
      <c r="G187" s="2"/>
    </row>
    <row r="188" spans="2:7">
      <c r="B188" s="3" t="s">
        <v>186</v>
      </c>
      <c r="E188" t="s">
        <v>187</v>
      </c>
      <c r="G188" s="2"/>
    </row>
    <row r="189" spans="2:7">
      <c r="B189" s="3" t="s">
        <v>197</v>
      </c>
      <c r="E189" t="s">
        <v>198</v>
      </c>
      <c r="G189" s="2"/>
    </row>
    <row r="190" spans="2:7">
      <c r="B190" s="3" t="s">
        <v>199</v>
      </c>
      <c r="E190" t="s">
        <v>200</v>
      </c>
      <c r="G190" s="2"/>
    </row>
    <row r="191" spans="2:7">
      <c r="B191" s="3" t="s">
        <v>201</v>
      </c>
      <c r="G191" s="2"/>
    </row>
    <row r="192" spans="2:7">
      <c r="B192" s="3" t="s">
        <v>160</v>
      </c>
      <c r="E192" t="s">
        <v>161</v>
      </c>
      <c r="G192" s="2"/>
    </row>
    <row r="193" spans="2:7">
      <c r="B193" s="3" t="s">
        <v>202</v>
      </c>
      <c r="E193" t="s">
        <v>203</v>
      </c>
      <c r="G193" s="2"/>
    </row>
    <row r="194" spans="2:7">
      <c r="B194" s="3" t="s">
        <v>204</v>
      </c>
      <c r="E194" t="s">
        <v>205</v>
      </c>
      <c r="G194" s="2"/>
    </row>
    <row r="195" spans="2:7">
      <c r="B195" s="3" t="s">
        <v>206</v>
      </c>
      <c r="E195" t="s">
        <v>207</v>
      </c>
      <c r="G195" s="2"/>
    </row>
    <row r="196" spans="2:7">
      <c r="B196" s="3" t="s">
        <v>208</v>
      </c>
      <c r="E196" t="s">
        <v>209</v>
      </c>
      <c r="G196" s="2"/>
    </row>
    <row r="197" spans="2:7">
      <c r="B197" s="3" t="s">
        <v>210</v>
      </c>
      <c r="G197" s="2"/>
    </row>
    <row r="198" spans="2:7">
      <c r="B198" s="3" t="s">
        <v>160</v>
      </c>
      <c r="E198" t="s">
        <v>161</v>
      </c>
      <c r="G198" s="2"/>
    </row>
    <row r="199" spans="2:7">
      <c r="B199" s="3" t="s">
        <v>202</v>
      </c>
      <c r="E199" t="s">
        <v>203</v>
      </c>
      <c r="G199" s="2"/>
    </row>
    <row r="200" spans="2:7">
      <c r="B200" s="3" t="s">
        <v>211</v>
      </c>
      <c r="E200" t="s">
        <v>212</v>
      </c>
      <c r="G200" s="2"/>
    </row>
    <row r="201" spans="2:7">
      <c r="B201" s="3" t="s">
        <v>208</v>
      </c>
      <c r="E201" t="s">
        <v>209</v>
      </c>
      <c r="G201" s="2"/>
    </row>
    <row r="202" spans="2:7">
      <c r="B202" s="102" t="s">
        <v>206</v>
      </c>
      <c r="C202" s="103"/>
      <c r="D202" s="103"/>
      <c r="E202" s="103" t="s">
        <v>213</v>
      </c>
      <c r="F202" s="103"/>
      <c r="G202" s="104"/>
    </row>
    <row r="204" spans="2:7">
      <c r="B204" t="s">
        <v>214</v>
      </c>
    </row>
  </sheetData>
  <mergeCells count="151">
    <mergeCell ref="C1:F1"/>
    <mergeCell ref="B3:C3"/>
    <mergeCell ref="G2:G3"/>
    <mergeCell ref="B16:F16"/>
    <mergeCell ref="G4:G14"/>
    <mergeCell ref="D10:F10"/>
    <mergeCell ref="B31:C31"/>
    <mergeCell ref="D11:F11"/>
    <mergeCell ref="D12:F12"/>
    <mergeCell ref="B2:F2"/>
    <mergeCell ref="B10:C10"/>
    <mergeCell ref="B11:C11"/>
    <mergeCell ref="B12:C12"/>
    <mergeCell ref="D9:F9"/>
    <mergeCell ref="B21:C21"/>
    <mergeCell ref="D14:F14"/>
    <mergeCell ref="B22:C22"/>
    <mergeCell ref="B33:C33"/>
    <mergeCell ref="B24:C24"/>
    <mergeCell ref="B18:C18"/>
    <mergeCell ref="B19:C19"/>
    <mergeCell ref="B25:C25"/>
    <mergeCell ref="B30:C30"/>
    <mergeCell ref="B28:C28"/>
    <mergeCell ref="B29:C29"/>
    <mergeCell ref="B27:C27"/>
    <mergeCell ref="B20:C20"/>
    <mergeCell ref="B23:C23"/>
    <mergeCell ref="G35:G41"/>
    <mergeCell ref="B36:C36"/>
    <mergeCell ref="B37:B38"/>
    <mergeCell ref="B41:C41"/>
    <mergeCell ref="B43:F43"/>
    <mergeCell ref="G43:G44"/>
    <mergeCell ref="B44:C44"/>
    <mergeCell ref="D44:F44"/>
    <mergeCell ref="D3:F3"/>
    <mergeCell ref="B4:C4"/>
    <mergeCell ref="B5:C5"/>
    <mergeCell ref="B6:B9"/>
    <mergeCell ref="D6:F6"/>
    <mergeCell ref="D7:F7"/>
    <mergeCell ref="D8:F8"/>
    <mergeCell ref="D13:F13"/>
    <mergeCell ref="G16:G33"/>
    <mergeCell ref="B26:C26"/>
    <mergeCell ref="B32:C32"/>
    <mergeCell ref="B35:F35"/>
    <mergeCell ref="D4:F4"/>
    <mergeCell ref="D5:F5"/>
    <mergeCell ref="B14:C14"/>
    <mergeCell ref="B17:C17"/>
    <mergeCell ref="G45:G55"/>
    <mergeCell ref="B46:C46"/>
    <mergeCell ref="D46:F46"/>
    <mergeCell ref="B47:B50"/>
    <mergeCell ref="D47:F47"/>
    <mergeCell ref="D48:F48"/>
    <mergeCell ref="D49:F49"/>
    <mergeCell ref="D50:F50"/>
    <mergeCell ref="B51:C51"/>
    <mergeCell ref="D51:F51"/>
    <mergeCell ref="B52:C52"/>
    <mergeCell ref="D52:F52"/>
    <mergeCell ref="B53:C53"/>
    <mergeCell ref="D53:F53"/>
    <mergeCell ref="B54:C54"/>
    <mergeCell ref="B45:C45"/>
    <mergeCell ref="D54:F54"/>
    <mergeCell ref="B55:C55"/>
    <mergeCell ref="D55:F55"/>
    <mergeCell ref="D45:F45"/>
    <mergeCell ref="B57:F57"/>
    <mergeCell ref="B58:C58"/>
    <mergeCell ref="B59:C59"/>
    <mergeCell ref="B60:C60"/>
    <mergeCell ref="B61:C61"/>
    <mergeCell ref="B62:C62"/>
    <mergeCell ref="G79:G82"/>
    <mergeCell ref="B82:C82"/>
    <mergeCell ref="B84:F84"/>
    <mergeCell ref="G84:G85"/>
    <mergeCell ref="B85:C85"/>
    <mergeCell ref="D85:F85"/>
    <mergeCell ref="B74:C74"/>
    <mergeCell ref="B75:C75"/>
    <mergeCell ref="B76:C76"/>
    <mergeCell ref="B77:C77"/>
    <mergeCell ref="B79:F79"/>
    <mergeCell ref="G57:G77"/>
    <mergeCell ref="B69:C69"/>
    <mergeCell ref="B70:C70"/>
    <mergeCell ref="B71:C71"/>
    <mergeCell ref="B72:C72"/>
    <mergeCell ref="B73:C73"/>
    <mergeCell ref="B63:C63"/>
    <mergeCell ref="B64:C64"/>
    <mergeCell ref="B65:C65"/>
    <mergeCell ref="B66:C66"/>
    <mergeCell ref="B67:C67"/>
    <mergeCell ref="B68:C68"/>
    <mergeCell ref="B86:C86"/>
    <mergeCell ref="D86:F86"/>
    <mergeCell ref="G86:G96"/>
    <mergeCell ref="B87:C87"/>
    <mergeCell ref="D87:F87"/>
    <mergeCell ref="B88:B91"/>
    <mergeCell ref="D88:F88"/>
    <mergeCell ref="D89:F89"/>
    <mergeCell ref="D90:F90"/>
    <mergeCell ref="D91:F91"/>
    <mergeCell ref="B92:C92"/>
    <mergeCell ref="D92:F92"/>
    <mergeCell ref="B93:C93"/>
    <mergeCell ref="D93:F93"/>
    <mergeCell ref="B94:C94"/>
    <mergeCell ref="D94:F94"/>
    <mergeCell ref="B109:C109"/>
    <mergeCell ref="B110:C110"/>
    <mergeCell ref="B111:C111"/>
    <mergeCell ref="B112:C112"/>
    <mergeCell ref="B113:C113"/>
    <mergeCell ref="B95:C95"/>
    <mergeCell ref="D95:F95"/>
    <mergeCell ref="B96:C96"/>
    <mergeCell ref="D96:F96"/>
    <mergeCell ref="B98:F98"/>
    <mergeCell ref="B121:F121"/>
    <mergeCell ref="G121:G126"/>
    <mergeCell ref="B122:D122"/>
    <mergeCell ref="B123:D123"/>
    <mergeCell ref="B124:D124"/>
    <mergeCell ref="B125:D125"/>
    <mergeCell ref="B126:D126"/>
    <mergeCell ref="B114:C114"/>
    <mergeCell ref="B115:C115"/>
    <mergeCell ref="B116:C116"/>
    <mergeCell ref="B118:F118"/>
    <mergeCell ref="G118:G119"/>
    <mergeCell ref="B119:C119"/>
    <mergeCell ref="G98:G116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</mergeCells>
  <dataValidations count="54">
    <dataValidation type="list" errorStyle="warning" allowBlank="1" showInputMessage="1" showErrorMessage="1" sqref="D8:F8" xr:uid="{2223CAD2-204C-40E1-BAED-7502F8569445}">
      <formula1>"7X5,9X5,9X15,16X16,24X16, 18X18"</formula1>
    </dataValidation>
    <dataValidation type="list" errorStyle="warning" allowBlank="1" showInputMessage="1" showErrorMessage="1" sqref="B36:C36" xr:uid="{18F23A05-F04F-4F79-905A-8382C88CBD54}">
      <formula1>"--,DOOR SWITCH 2 (TC),'"</formula1>
    </dataValidation>
    <dataValidation type="list" allowBlank="1" showInputMessage="1" showErrorMessage="1" sqref="D31" xr:uid="{71539B4A-3F6A-43E2-BD15-88EEBAB8942D}">
      <formula1>"0,1,2, YES, NO"</formula1>
    </dataValidation>
    <dataValidation type="list" errorStyle="warning" allowBlank="1" showInputMessage="1" showErrorMessage="1" sqref="D21" xr:uid="{D839B54C-9127-4C4A-A858-8AC7A38432A2}">
      <formula1>"NO,1,2,3,4,5,6,7,8"</formula1>
    </dataValidation>
    <dataValidation type="list" errorStyle="warning" allowBlank="1" showInputMessage="1" showErrorMessage="1" sqref="D32" xr:uid="{4B46BF63-2C28-4886-8701-BE60735D3A4D}">
      <formula1>"?,NO,1,2"</formula1>
    </dataValidation>
    <dataValidation type="list" errorStyle="warning" allowBlank="1" showInputMessage="1" showErrorMessage="1" sqref="F25" xr:uid="{A95234C2-AE1C-492F-AC19-9C4FC5CBDBE0}">
      <formula1>"'--,CAN,I/O"</formula1>
    </dataValidation>
    <dataValidation type="list" allowBlank="1" showInputMessage="1" showErrorMessage="1" sqref="F24" xr:uid="{EAA879D4-93C3-4947-A6CD-6BAB1E640003}">
      <formula1>"?, CONNECT TO MODULE - YES, CONNECT TO MODULE - NO"</formula1>
    </dataValidation>
    <dataValidation type="list" allowBlank="1" showInputMessage="1" showErrorMessage="1" sqref="E31" xr:uid="{71FDBDB7-92B3-4D0C-9EDD-52EE5CC0BF30}">
      <formula1>"Alternate, Synchronize"</formula1>
    </dataValidation>
    <dataValidation type="list" errorStyle="warning" allowBlank="1" showInputMessage="1" showErrorMessage="1" sqref="D33:D34" xr:uid="{AE759C7E-3B9C-410F-B61D-6C39CE0CA9EF}">
      <formula1>"?,Gen IV, PS Redundancy Board, Eltek Power on the Ground"</formula1>
    </dataValidation>
    <dataValidation type="list" errorStyle="warning" allowBlank="1" showInputMessage="1" showErrorMessage="1" sqref="D25" xr:uid="{0D2804B6-FBFF-49B7-A445-D1EC1AFA2EB1}">
      <formula1>"?,NO,1,2,3,4,5,6,7,8,9,10"</formula1>
    </dataValidation>
    <dataValidation type="list" allowBlank="1" showInputMessage="1" showErrorMessage="1" sqref="D86:F86" xr:uid="{DECB4540-0FCE-47D1-9066-92DD2FC17493}">
      <formula1>"VF,VM,VX, DB-5000, VSLS"</formula1>
    </dataValidation>
    <dataValidation type="list" errorStyle="warning" allowBlank="1" showInputMessage="1" showErrorMessage="1" sqref="D88:F88" xr:uid="{200C3C3C-A186-43C9-9094-D020F6C8BD38}">
      <formula1>"FULL COLOR, MONOCHROME"</formula1>
    </dataValidation>
    <dataValidation type="list" errorStyle="warning" allowBlank="1" showInputMessage="1" showErrorMessage="1" sqref="D90:F90" xr:uid="{8A39268D-1252-4E73-9A40-5BC30D37CBB6}">
      <formula1>"9X5,9X15,16X16,24X16, 18X18"</formula1>
    </dataValidation>
    <dataValidation type="list" allowBlank="1" showInputMessage="1" showErrorMessage="1" sqref="O118 O35" xr:uid="{6040034B-E4BB-4C0C-BC90-7BE822C6E6BC}">
      <formula1>"DOOR SWITCH 2 (TC), "</formula1>
    </dataValidation>
    <dataValidation type="list" allowBlank="1" showInputMessage="1" showErrorMessage="1" sqref="B119:C119 B37:C38 B41:C82" xr:uid="{4D1999A2-1F4E-4D45-96EF-AD6D74082F47}">
      <formula1>"MINI DC I/O 6,'"</formula1>
    </dataValidation>
    <dataValidation errorStyle="warning" allowBlank="1" showInputMessage="1" showErrorMessage="1" sqref="F106" xr:uid="{5B21B82B-B16C-4276-BE58-D147A8B20462}"/>
    <dataValidation type="list" allowBlank="1" showInputMessage="1" showErrorMessage="1" sqref="D114" xr:uid="{F4B16A12-0E88-4297-B644-E345AC985863}">
      <formula1>"?, Yes, No"</formula1>
    </dataValidation>
    <dataValidation type="list" allowBlank="1" showInputMessage="1" showErrorMessage="1" sqref="D89:F89" xr:uid="{2C7B22F3-E3CD-4781-BA9D-E4D562B49D80}">
      <formula1>"GEN 4 (24 VOLT BUS), ProLink5, "</formula1>
    </dataValidation>
    <dataValidation type="list" errorStyle="warning" allowBlank="1" showInputMessage="1" showErrorMessage="1" sqref="D116:D117" xr:uid="{D4EAFD9B-08B4-4FF2-916C-66A19982E065}">
      <formula1>"PS REDUNDANCY BOARD, ELTEK POWER ON GROUND"</formula1>
    </dataValidation>
    <dataValidation type="list" errorStyle="warning" allowBlank="1" showInputMessage="1" sqref="C80:C81 C39:C40" xr:uid="{C92D4608-FD3E-4748-BBEC-3BC79FC1D841}">
      <formula1>"', Module Output - ?"</formula1>
    </dataValidation>
    <dataValidation type="list" allowBlank="1" showInputMessage="1" showErrorMessage="1" sqref="B80:B81 B39:B40" xr:uid="{EFCEA074-4270-4070-A489-770D06F94292}">
      <formula1>"', ?, PS Redundancy Board"</formula1>
    </dataValidation>
    <dataValidation type="list" errorStyle="information" allowBlank="1" showInputMessage="1" showErrorMessage="1" sqref="D50:F50" xr:uid="{2A853346-031F-44D3-977D-93B8738D6D46}">
      <formula1>"20,34,46,66"</formula1>
    </dataValidation>
    <dataValidation type="list" allowBlank="1" showInputMessage="1" showErrorMessage="1" sqref="B82:C82" xr:uid="{87408B73-94C6-4FCE-9149-C36F1ED0DF69}">
      <formula1>"',MINI DC I/O 3"</formula1>
    </dataValidation>
    <dataValidation type="list" allowBlank="1" showInputMessage="1" showErrorMessage="1" sqref="E75 E114" xr:uid="{2270ABB5-CDF8-4C78-93CD-D79553F18590}">
      <formula1>"',Alternate, Synchronize"</formula1>
    </dataValidation>
    <dataValidation type="list" allowBlank="1" showInputMessage="1" showErrorMessage="1" sqref="F65 F21" xr:uid="{F09B501D-1895-490F-951F-7DF1DFD84487}">
      <formula1>"?, IN SIGN - YES, IN SIGN - NO"</formula1>
    </dataValidation>
    <dataValidation type="list" allowBlank="1" showInputMessage="1" showErrorMessage="1" sqref="F68" xr:uid="{83DA1EA0-57CC-424E-B52E-B387C8A26764}">
      <formula1>"', CONNECT TO MODULE - NO, CONNECT TO MODULE - YES"</formula1>
    </dataValidation>
    <dataValidation type="list" errorStyle="warning" allowBlank="1" showInputMessage="1" showErrorMessage="1" sqref="D66:D67 D22:D23" xr:uid="{FA2EF353-C685-47CD-A7F5-051222A5C9BB}">
      <formula1>"YES, NO"</formula1>
    </dataValidation>
    <dataValidation type="list" allowBlank="1" showInputMessage="1" showErrorMessage="1" sqref="F66:F67 F22:F23" xr:uid="{104BC211-6401-4E77-B658-7C8C4587C336}">
      <formula1>"', Isolation Boards in Sign - Yes, Isolation Boards in Sign - No"</formula1>
    </dataValidation>
    <dataValidation type="list" allowBlank="1" showInputMessage="1" showErrorMessage="1" sqref="F37" xr:uid="{93C75EC8-1963-4790-938B-6FFDF4490D3B}">
      <formula1>"', Auxiliary, Default IP, Specify IP"</formula1>
    </dataValidation>
    <dataValidation type="list" allowBlank="1" showInputMessage="1" showErrorMessage="1" sqref="E38" xr:uid="{B6E6AF3A-73FA-4695-821F-1D1F5D85F440}">
      <formula1>"', Serial,Ethernet"</formula1>
    </dataValidation>
    <dataValidation type="list" allowBlank="1" showInputMessage="1" showErrorMessage="1" sqref="E37" xr:uid="{042315BA-A667-4DE0-B3B8-77CCB6E02379}">
      <formula1>"',1 Hour,2 Hour,3 Hour, 4 Hour,5 Hour"</formula1>
    </dataValidation>
    <dataValidation type="list" allowBlank="1" showInputMessage="1" sqref="C38" xr:uid="{55639E27-BEC0-4933-BC37-DF9696C227BD}">
      <formula1>"',Control equipment,Entire display"</formula1>
    </dataValidation>
    <dataValidation type="list" errorStyle="warning" allowBlank="1" showInputMessage="1" showErrorMessage="1" sqref="C37" xr:uid="{24FE2A75-4800-41E5-A979-48CA1CDE09F0}">
      <formula1>"',ALPHA FXM SERIES,TRIPPLITE,Generic UPS"</formula1>
    </dataValidation>
    <dataValidation type="list" allowBlank="1" showInputMessage="1" sqref="D37" xr:uid="{768DCC4D-A716-49DC-BDAF-50C075EA94CE}">
      <formula1>"', 'By Brightness %, By Power"</formula1>
    </dataValidation>
    <dataValidation type="list" allowBlank="1" showInputMessage="1" sqref="D38" xr:uid="{8DDE8508-6805-403E-83C7-D4F24CBA04D6}">
      <formula1>"',Percent - 50%, Watts - 1800, Watts - 1100, Watts - 650"</formula1>
    </dataValidation>
    <dataValidation type="list" errorStyle="warning" allowBlank="1" showInputMessage="1" showErrorMessage="1" sqref="F69" xr:uid="{CAB5C616-65CD-467F-84C2-B872523E7CB2}">
      <formula1>"'--,CAN - 30000,I/O"</formula1>
    </dataValidation>
    <dataValidation type="list" errorStyle="warning" allowBlank="1" showInputMessage="1" showErrorMessage="1" sqref="D77:D78" xr:uid="{2BD569E8-B839-4D37-8891-72D6C5BEC3D6}">
      <formula1>"Gen IV (Default), PS Redundancy Board, Eltek Power on Ground"</formula1>
    </dataValidation>
    <dataValidation type="list" errorStyle="warning" allowBlank="1" showInputMessage="1" showErrorMessage="1" sqref="D76" xr:uid="{014B1623-0302-4F91-9B8E-3DAF4C229D2E}">
      <formula1>"1,2"</formula1>
    </dataValidation>
    <dataValidation type="list" errorStyle="warning" allowBlank="1" showInputMessage="1" showErrorMessage="1" sqref="D69 D26" xr:uid="{F226CC24-AAA5-4BDE-B0E8-239692456FC3}">
      <formula1>"NO,1,2,3,4,5,6,7,8,9,10"</formula1>
    </dataValidation>
    <dataValidation type="list" errorStyle="warning" allowBlank="1" showInputMessage="1" showErrorMessage="1" sqref="D70" xr:uid="{FB2CEF20-FD5D-40B3-97C0-AB752AE3E4F3}">
      <formula1>"1,2,3,4,5,6,7,8,9,10"</formula1>
    </dataValidation>
    <dataValidation type="list" errorStyle="warning" allowBlank="1" showInputMessage="1" showErrorMessage="1" sqref="D65" xr:uid="{3FA4D321-2D17-455F-9911-7270A59EBCC0}">
      <formula1>"NO, ?,1,2,3,4,5,6,7,8"</formula1>
    </dataValidation>
    <dataValidation type="list" allowBlank="1" showInputMessage="1" showErrorMessage="1" sqref="B37:B38" xr:uid="{6231ECB7-5601-45EB-B617-0C9A0F060C16}">
      <formula1>"',UPS"</formula1>
    </dataValidation>
    <dataValidation type="list" errorStyle="warning" allowBlank="1" showInputMessage="1" showErrorMessage="1" sqref="D55:F55 D96:F96 D14:F14" xr:uid="{ED17C573-B25E-4C60-B3ED-FB4FA0936811}">
      <formula1>"ROWS,BAYS"</formula1>
    </dataValidation>
    <dataValidation type="list" errorStyle="warning" allowBlank="1" showInputMessage="1" showErrorMessage="1" sqref="D71:D73 D108 D112 D27:D29" xr:uid="{C262F3A8-01CC-41A5-9927-BAD716F09A18}">
      <formula1>"YES,NO"</formula1>
    </dataValidation>
    <dataValidation type="list" allowBlank="1" showInputMessage="1" showErrorMessage="1" sqref="D74 D30" xr:uid="{477B9259-05F6-41D4-94BD-89833F037236}">
      <formula1>"YES,NO"</formula1>
    </dataValidation>
    <dataValidation type="list" allowBlank="1" showInputMessage="1" showErrorMessage="1" sqref="D68 D24" xr:uid="{9EA79F6A-1FE1-45D3-84F1-11F4315A0C5B}">
      <formula1>"0,1"</formula1>
    </dataValidation>
    <dataValidation type="list" allowBlank="1" showInputMessage="1" showErrorMessage="1" sqref="D75" xr:uid="{0C67714C-7048-4783-8930-8278745293E3}">
      <formula1>"?,YES,NO"</formula1>
    </dataValidation>
    <dataValidation type="list" allowBlank="1" showInputMessage="1" showErrorMessage="1" sqref="D48:F48 D7:F7" xr:uid="{597B424A-2B47-4B95-B34D-963FF6CD3BEC}">
      <formula1>"GEN 4 (24 VOLT BUS), ANTAIOS (DVX)"</formula1>
    </dataValidation>
    <dataValidation type="list" allowBlank="1" showInputMessage="1" showErrorMessage="1" sqref="D53:F53 D94:F94 D12:F12" xr:uid="{1BE46E86-73F6-4A4F-8187-573BDE4D9C20}">
      <formula1>"FULL MATRIX,LINE MATRIX"</formula1>
    </dataValidation>
    <dataValidation type="list" errorStyle="warning" allowBlank="1" showInputMessage="1" showErrorMessage="1" sqref="I50 H49 D91:F91 D9:F9" xr:uid="{1394381D-D23D-4C1D-A644-5AF61D2C3ED7}">
      <formula1>"20,34,46,66"</formula1>
    </dataValidation>
    <dataValidation type="list" errorStyle="warning" allowBlank="1" showInputMessage="1" showErrorMessage="1" sqref="D49:F49" xr:uid="{942B956C-4AEE-442A-846D-E3F7FE886D4C}">
      <formula1>"?,9X5,9X15,16X16,24X16, 18X18"</formula1>
    </dataValidation>
    <dataValidation type="list" errorStyle="warning" allowBlank="1" showInputMessage="1" showErrorMessage="1" sqref="D47:F47 D6:F6" xr:uid="{650A4B2C-A67A-420D-8D1D-DE2F424420C1}">
      <formula1>"FULL COLOR, MONOCHROME, Red-Green"</formula1>
    </dataValidation>
    <dataValidation type="list" allowBlank="1" showInputMessage="1" showErrorMessage="1" sqref="D46:F46 D87:F87 D5:F5" xr:uid="{F1B4BA83-5521-457B-817D-FDB53E183918}">
      <formula1>"FRONT,WALK-IN,REAR"</formula1>
    </dataValidation>
    <dataValidation type="list" allowBlank="1" showInputMessage="1" showErrorMessage="1" sqref="D45:F45 D4:F4" xr:uid="{E42CE244-E77C-4C9B-8549-7C3427E13302}">
      <formula1>"VF,VM,VX, DB-5000"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C32006</OrderProject_x0020_ID>
    <DocNumber xmlns="2cc016c5-161d-4d6b-a532-6cf687f4a3ab">DD5706387</DocNumber>
    <Rev xmlns="2cc016c5-161d-4d6b-a532-6cf687f4a3ab">00</Rev>
    <_dlc_DocId xmlns="b479dd50-8d7e-4b78-9fb1-00cf65781f6b">75D2Y5VYC55K-1220653723-65686</_dlc_DocId>
    <_dlc_DocIdUrl xmlns="b479dd50-8d7e-4b78-9fb1-00cf65781f6b">
      <Url>https://daktronics.sharepoint.com/sites/docs-engineering/_layouts/15/DocIdRedir.aspx?ID=75D2Y5VYC55K-1220653723-65686</Url>
      <Description>75D2Y5VYC55K-1220653723-65686</Description>
    </_dlc_DocIdUrl>
  </documentManagement>
</p:properties>
</file>

<file path=customXml/itemProps1.xml><?xml version="1.0" encoding="utf-8"?>
<ds:datastoreItem xmlns:ds="http://schemas.openxmlformats.org/officeDocument/2006/customXml" ds:itemID="{DE6D7320-0F77-4AC2-AD5A-E9920F607799}"/>
</file>

<file path=customXml/itemProps2.xml><?xml version="1.0" encoding="utf-8"?>
<ds:datastoreItem xmlns:ds="http://schemas.openxmlformats.org/officeDocument/2006/customXml" ds:itemID="{B659BA7D-7BA6-42AD-B79A-542D656D4655}"/>
</file>

<file path=customXml/itemProps3.xml><?xml version="1.0" encoding="utf-8"?>
<ds:datastoreItem xmlns:ds="http://schemas.openxmlformats.org/officeDocument/2006/customXml" ds:itemID="{996380EF-B323-453A-BA91-45811D87EDE5}"/>
</file>

<file path=customXml/itemProps4.xml><?xml version="1.0" encoding="utf-8"?>
<ds:datastoreItem xmlns:ds="http://schemas.openxmlformats.org/officeDocument/2006/customXml" ds:itemID="{9884C0EC-E8EF-4028-A8EA-A7571E6D27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C32006 Penn DOT, Site Config, Node 10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2026-07-30T22:32:16Z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71e6768b-9b40-420a-9d57-ae3d24cb1950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