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3" documentId="8_{F15A53ED-47F1-46C1-A5C0-B290F8BB0706}" xr6:coauthVersionLast="47" xr6:coauthVersionMax="47" xr10:uidLastSave="{5456D96A-9260-4A1D-A136-5ED55912DCBC}"/>
  <bookViews>
    <workbookView xWindow="10470" yWindow="0" windowWidth="18435" windowHeight="15585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1" l="1"/>
  <c r="E40" i="1"/>
  <c r="D40" i="1"/>
  <c r="E39" i="1"/>
  <c r="D39" i="1"/>
  <c r="F36" i="1"/>
  <c r="E36" i="1"/>
  <c r="D36" i="1"/>
  <c r="F8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5FB1CD30-4101-4AEA-9EB8-AF39D7910169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A943449F-DB05-4500-89F2-C5963DF3B17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13" authorId="1" shapeId="0" xr:uid="{AAD05981-0BA0-491A-8900-B67D5F0BBF7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13" authorId="0" shapeId="0" xr:uid="{4C8FDC3D-D61F-40E0-8110-615C90B75BF8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66055F-D4AE-4F8A-AE52-91735447649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8" authorId="0" shapeId="0" xr:uid="{6681FBF6-B72E-4E3F-8B97-463DA143BC53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5" authorId="0" shapeId="0" xr:uid="{C69166F3-1636-4E3A-ABE4-354E9B6F1CC9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26" authorId="1" shapeId="0" xr:uid="{72D00250-DF7A-4DAC-84FD-3AF997BE5B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30" authorId="1" shapeId="0" xr:uid="{9ED36D95-F3DB-4FC3-81F2-D56C004FB51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31" authorId="1" shapeId="0" xr:uid="{7077F91E-6195-41FE-B944-32F46C124DD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32" authorId="1" shapeId="0" xr:uid="{8619C824-6D1C-4919-93FD-C25E0B863D5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33" authorId="1" shapeId="0" xr:uid="{572F37FC-8997-4BA1-B19D-E0F17245BDFE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37" authorId="1" shapeId="0" xr:uid="{F6220621-BF8A-461F-AAF7-C0B621F3804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39" authorId="1" shapeId="0" xr:uid="{5D96B55A-2D53-4A39-9390-C06E9E5C73D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39" authorId="1" shapeId="0" xr:uid="{732B8CA9-6935-4F33-B0F5-9074E1D6CDC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0" authorId="1" shapeId="0" xr:uid="{A1D5311D-3503-4177-8378-534CCED01D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G45" authorId="0" shapeId="0" xr:uid="{4D12D908-AAEE-4751-8FAB-4F5229EDE6F8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54" authorId="0" shapeId="0" xr:uid="{1B469C46-7068-4CE2-9F04-E8E28A3C20AF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69" authorId="1" shapeId="0" xr:uid="{AB7DA1C9-4089-4635-AB69-7DAE55C9698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</commentList>
</comments>
</file>

<file path=xl/sharedStrings.xml><?xml version="1.0" encoding="utf-8"?>
<sst xmlns="http://schemas.openxmlformats.org/spreadsheetml/2006/main" count="334" uniqueCount="190">
  <si>
    <t>DD5707070</t>
  </si>
  <si>
    <t>C32006 Penn DOT, Site Config, VX-2428-64X48 @4, VS-5360-32X48 @2</t>
  </si>
  <si>
    <t>Rev 00</t>
  </si>
  <si>
    <t>SYSTEM CONFIGURATION
VX-2428-64X48-20-RGB G5 @4</t>
  </si>
  <si>
    <t>VFC #
SIGN #</t>
  </si>
  <si>
    <t>OPTION</t>
  </si>
  <si>
    <t>VALUE</t>
  </si>
  <si>
    <t>MODEL</t>
  </si>
  <si>
    <t>VX</t>
  </si>
  <si>
    <t>VFC 1
SIGN 1, 2, 3, 4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</si>
  <si>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</si>
  <si>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</si>
  <si>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</si>
  <si>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</si>
  <si>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</si>
  <si>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</si>
  <si>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</si>
  <si>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</si>
  <si>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16X16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</si>
  <si>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</si>
  <si>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</si>
  <si>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</si>
  <si>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</si>
  <si>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</si>
  <si>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</si>
  <si>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</si>
  <si>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</si>
  <si>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</si>
  <si>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</si>
  <si>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</si>
  <si>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</si>
  <si>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</si>
  <si>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</si>
  <si>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</si>
  <si>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</si>
  <si>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</si>
  <si>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</t>
  </si>
  <si>
    <t>--</t>
  </si>
  <si>
    <t>ISOLATION BOARD</t>
  </si>
  <si>
    <t>DC I/O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</si>
  <si>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</si>
  <si>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</si>
  <si>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</si>
  <si>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</si>
  <si>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</si>
  <si>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</si>
  <si>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</si>
  <si>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</si>
  <si>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</si>
  <si>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</si>
  <si>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</si>
  <si>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>SURGE SUPPRESSORS</t>
  </si>
  <si>
    <t>POWER SYSTEM</t>
  </si>
  <si>
    <t>Gen IV</t>
  </si>
  <si>
    <t>PERIPHERAL CONFIGURATION - ADVANCED SETUP</t>
  </si>
  <si>
    <t>VFC 1
SIGN 1</t>
  </si>
  <si>
    <t>DOOR SWITCH 2 (TC)</t>
  </si>
  <si>
    <t>UPS</t>
  </si>
  <si>
    <t>Generic UPS</t>
  </si>
  <si>
    <t/>
  </si>
  <si>
    <t>Default IP</t>
  </si>
  <si>
    <t>Control equipment</t>
  </si>
  <si>
    <t>Ethernet</t>
  </si>
  <si>
    <t>PS Redundancy Board</t>
  </si>
  <si>
    <t>Module Output - 6</t>
  </si>
  <si>
    <t>OnVideo Processor</t>
  </si>
  <si>
    <t>Module Output - 3</t>
  </si>
  <si>
    <t>SYSTEM CONFIGURATION
VS-5360-32X48-20-RGB @2</t>
  </si>
  <si>
    <t>SIGN/S</t>
  </si>
  <si>
    <t>VSLS</t>
  </si>
  <si>
    <t>VFC 2
SIGN 1, 2</t>
  </si>
  <si>
    <t>ProLink5</t>
  </si>
  <si>
    <t>Light Sensors (LUX)</t>
  </si>
  <si>
    <t>Front</t>
  </si>
  <si>
    <t>Module</t>
  </si>
  <si>
    <t>HAS DCIO</t>
  </si>
  <si>
    <t>HAS VCB II RETRO</t>
  </si>
  <si>
    <t>DOOR SENSORS</t>
  </si>
  <si>
    <t>TEMPERATURE ZONE</t>
  </si>
  <si>
    <t>Low Temp (LT)</t>
  </si>
  <si>
    <t>No</t>
  </si>
  <si>
    <t>CHOOSE POWER SYSTEM</t>
  </si>
  <si>
    <t>PS REDUNDANCY BOARD</t>
  </si>
  <si>
    <t>CUSTOM OPTIONS</t>
  </si>
  <si>
    <t>VFC 1 - VX-2428 SYSTEM BACKUP FILES</t>
  </si>
  <si>
    <t>DD5707100</t>
  </si>
  <si>
    <t>GUIDE - DD4832617</t>
  </si>
  <si>
    <t>VFC 2 - VS-5360 SYSTEM BACKUP FILES</t>
  </si>
  <si>
    <t>DD5706439</t>
  </si>
  <si>
    <t>VFC 1 - TRANSLATION TABLE</t>
  </si>
  <si>
    <t>N/A</t>
  </si>
  <si>
    <t>AUTO</t>
  </si>
  <si>
    <t>VFC 2 - TRANSLATION TABLE</t>
  </si>
  <si>
    <t>CONTROLLER CONFIGURATION PACKAGE</t>
  </si>
  <si>
    <t>Reference Drawings</t>
  </si>
  <si>
    <t>VX-2428-64x48-20-RGB Drawings:</t>
  </si>
  <si>
    <t>Schematic, Signal, VX-2428, 20mm</t>
  </si>
  <si>
    <t>DWG-4236184</t>
  </si>
  <si>
    <t>Schematic, DC Power, VX-2428, 20mm, 48 Wide</t>
  </si>
  <si>
    <t>DWG-5178625</t>
  </si>
  <si>
    <t>Generic Final Assembly, VX-24**</t>
  </si>
  <si>
    <t>DWG-5181200</t>
  </si>
  <si>
    <t>Shop Drawing, VX-242X-64x48-20-RGB, Z-Brackets</t>
  </si>
  <si>
    <t>DWG-5544716</t>
  </si>
  <si>
    <t>Site Riser, Four DC VX, 2 VS, Multiple Setups</t>
  </si>
  <si>
    <t>DWG-5770343</t>
  </si>
  <si>
    <t>Site Riser, Five DC VX, 1 VF, 2 VS, Multiple Setups</t>
  </si>
  <si>
    <t>DWG-5756911</t>
  </si>
  <si>
    <t>Site Riser, Three DC VX, 1 VF, 2 VS, Multiple Setups</t>
  </si>
  <si>
    <t>DWG-5757230</t>
  </si>
  <si>
    <t>Site Riser, Three DC VX, 2 VS, Multiple Setups</t>
  </si>
  <si>
    <t>DWG-5770347</t>
  </si>
  <si>
    <t>3600 VS-5360 Drawings:</t>
  </si>
  <si>
    <t>Shop Drawing, VS-5360-5x4 Panel</t>
  </si>
  <si>
    <t>DWG-4102658</t>
  </si>
  <si>
    <t>Final Assembly Details, VS-5360-32x48, 2x3</t>
  </si>
  <si>
    <t>DWG-4111763</t>
  </si>
  <si>
    <t>Schematic; VS-5360 VFC Controlled with Redundancy</t>
  </si>
  <si>
    <t>DWG-4115647</t>
  </si>
  <si>
    <t>Site Riser, 1-8 VS, Multi Sign, 1 VFC, 1 Traffic Cabinet</t>
  </si>
  <si>
    <t>DWG-4125817</t>
  </si>
  <si>
    <t>VS-5360 Wire Routing</t>
  </si>
  <si>
    <t>DWG-4154000</t>
  </si>
  <si>
    <t>3625 VS-5360 Drawings:</t>
  </si>
  <si>
    <t>Shop Drawing, VSLS Mounting, Single Post</t>
  </si>
  <si>
    <t>DWG-4102908</t>
  </si>
  <si>
    <t>Final Assembly Details, VS-5360-32X48, 2X3</t>
  </si>
  <si>
    <t>DWG-5277955</t>
  </si>
  <si>
    <t>Schematic, VFC Control, MPR, 24V</t>
  </si>
  <si>
    <t>DWG-5310759</t>
  </si>
  <si>
    <t>Block Diagram, Wire Routing</t>
  </si>
  <si>
    <t>DWG-5310760</t>
  </si>
  <si>
    <t>1000 Traffic Cabinet Drawings:</t>
  </si>
  <si>
    <t>Schematic, 334 Traffic Cabinet, Door Switch and Light, 2 Door</t>
  </si>
  <si>
    <t>DWG-3160822</t>
  </si>
  <si>
    <t>Schematic, UPS, Battery Interconnect, 1 String, 24 VDC</t>
  </si>
  <si>
    <t>DWG-4585048</t>
  </si>
  <si>
    <t>Signal Schematic, Traffic Cabinet, VFC, Door Open Detection, 2 Door</t>
  </si>
  <si>
    <t>DWG-4710962</t>
  </si>
  <si>
    <t>Schematic, Traffic Cabinet, 120 VAC, CUPS-15A, 2 PSRB, 3 AC Signs</t>
  </si>
  <si>
    <t>DWG-5757323</t>
  </si>
  <si>
    <t>Schematic, Traffic Cabinet, DC Power System, 14 Power Supplies, 2 PSRB</t>
  </si>
  <si>
    <t>DWG-5757933</t>
  </si>
  <si>
    <t>Shop Drawing, Traffic Cabinet, 334, Structure Mount, CUPS, VM Power</t>
  </si>
  <si>
    <t>DWG-5775265</t>
  </si>
  <si>
    <t>Final Assembly, TC, 334, Wall Mount, Aluminum, CUPS, 14PS-24TB-2VFC</t>
  </si>
  <si>
    <t>DWG-5775269</t>
  </si>
  <si>
    <t xml:space="preserve">1010 Traffic Cabinet Drawings: </t>
  </si>
  <si>
    <t>Schematic, 334, Traffic Cabinet, Door Switch and Light, 2 Door</t>
  </si>
  <si>
    <t>DWG-5758481</t>
  </si>
  <si>
    <t>Schematic, Signal, TC, VFC, Door Open Detection, 332D, 2 Door</t>
  </si>
  <si>
    <t>DWG-5758913</t>
  </si>
  <si>
    <t>Schematic, Traffic Cabinet, DC Power System, 11 Power Supplies, 2 PSRB</t>
  </si>
  <si>
    <t>DWG-5758940</t>
  </si>
  <si>
    <t>Shop Drawing, TC, 332D, Aluminum, Wall Mount, CUPS, VX Power</t>
  </si>
  <si>
    <t>DWG-5775266</t>
  </si>
  <si>
    <t>Final Assembly, TC, 332D, Wall Mount, Aluminum, CUPS, 11PS-18TB, 2 VFC</t>
  </si>
  <si>
    <t>DWG-5775270</t>
  </si>
  <si>
    <t xml:space="preserve">1020 Traffic Cabinet Drawings: </t>
  </si>
  <si>
    <t>Schematic, 336S Traffic Cabinet, Door Switch and Light, 2 Door</t>
  </si>
  <si>
    <t>DWG-3526733</t>
  </si>
  <si>
    <t>Schematic, Traffic Cabinet, 120 VAC, CUPS-15A, 1-4 120 VAC Signs</t>
  </si>
  <si>
    <t>DWG-5765184</t>
  </si>
  <si>
    <t>Shop Drawing, TC, 336S, Aluminum, Ground Mount, CUPS, Puck Lock Hasp</t>
  </si>
  <si>
    <t>DWG-5775267</t>
  </si>
  <si>
    <t>Final Assembly, TC, 336S, Ground Mount, Aluminum, CUPS, VFC</t>
  </si>
  <si>
    <t>DWG-5775271</t>
  </si>
  <si>
    <t xml:space="preserve">1030 Traffic Cabinet Drawings: </t>
  </si>
  <si>
    <t>Schematic, 336S Traffic Cabinet, Door Switch and Light</t>
  </si>
  <si>
    <t>DWG-4708490</t>
  </si>
  <si>
    <t>Schematic, Signal, TC, 336S, VFC, Door Open Detection, 1 Door</t>
  </si>
  <si>
    <t>DWG-4708879</t>
  </si>
  <si>
    <t>Shop Drawing, TC, 336S, Aluminum, Pole Mount, CUPS, 1 Door, Puck Hasp</t>
  </si>
  <si>
    <t>DWG-5888626</t>
  </si>
  <si>
    <t>Final Assembly, TC, 336S, Pole Mount, Aluminum, 1 Door, CUPS, VFC</t>
  </si>
  <si>
    <t>DWG-5775272</t>
  </si>
  <si>
    <t>1040 Gathering Packet Traffic Cabinet Drawings:</t>
  </si>
  <si>
    <t>Schematic, Signal, Traffic Cabinet by Others, VFC, 2 PSRB</t>
  </si>
  <si>
    <t>DWG-5108976</t>
  </si>
  <si>
    <t>Shop Drawing, Traffic Cabinet Rack Layout, CUPS, VX Power and Control</t>
  </si>
  <si>
    <t>DWG-5481867</t>
  </si>
  <si>
    <t>Schematic, TC by Others, AC and DC Power, 14 PS (7/7), 2 PSRB</t>
  </si>
  <si>
    <t>DWG-5770043</t>
  </si>
  <si>
    <t>Schematic, Traffic Cabinet by Others, 120 VAC, CUPS-15A</t>
  </si>
  <si>
    <t>DWG-5770282</t>
  </si>
  <si>
    <t xml:space="preserve">1050 Gathering Packet Traffic Cabinet Drawings: </t>
  </si>
  <si>
    <t>Shop Drawing, TC, 336S, Single Door, DUPS, VX</t>
  </si>
  <si>
    <t>DWG-5482415</t>
  </si>
  <si>
    <t>DWG-5770604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</si>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</sst>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11" xfId="0" quotePrefix="1" applyBorder="1" applyAlignment="1">
      <alignment horizontal="left"/>
    </xf>
    <xf numFmtId="0" fontId="0" fillId="0" borderId="14" xfId="0" applyBorder="1"/>
    <xf numFmtId="0" fontId="0" fillId="0" borderId="14" xfId="0" quotePrefix="1" applyBorder="1"/>
    <xf numFmtId="0" fontId="0" fillId="0" borderId="25" xfId="0" applyBorder="1"/>
    <xf numFmtId="0" fontId="0" fillId="0" borderId="25" xfId="0" quotePrefix="1" applyBorder="1"/>
    <xf numFmtId="0" fontId="0" fillId="0" borderId="26" xfId="0" quotePrefix="1" applyBorder="1"/>
    <xf numFmtId="0" fontId="0" fillId="0" borderId="0" xfId="0" applyAlignment="1">
      <alignment horizontal="center"/>
    </xf>
    <xf numFmtId="0" fontId="0" fillId="2" borderId="14" xfId="0" quotePrefix="1" applyFill="1" applyBorder="1"/>
    <xf numFmtId="0" fontId="0" fillId="2" borderId="14" xfId="0" quotePrefix="1" applyFill="1" applyBorder="1" applyAlignment="1">
      <alignment horizontal="left"/>
    </xf>
    <xf numFmtId="0" fontId="0" fillId="2" borderId="27" xfId="0" quotePrefix="1" applyFill="1" applyBorder="1"/>
    <xf numFmtId="9" fontId="0" fillId="2" borderId="14" xfId="0" quotePrefix="1" applyNumberForma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quotePrefix="1" applyBorder="1" applyAlignment="1">
      <alignment horizontal="left"/>
    </xf>
    <xf numFmtId="0" fontId="0" fillId="0" borderId="8" xfId="0" quotePrefix="1" applyBorder="1"/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quotePrefix="1"/>
    <xf numFmtId="0" fontId="0" fillId="0" borderId="18" xfId="0" applyBorder="1"/>
    <xf numFmtId="0" fontId="0" fillId="0" borderId="23" xfId="0" applyBorder="1"/>
    <xf numFmtId="0" fontId="0" fillId="0" borderId="15" xfId="0" quotePrefix="1" applyBorder="1"/>
    <xf numFmtId="0" fontId="0" fillId="0" borderId="24" xfId="0" applyBorder="1"/>
    <xf numFmtId="0" fontId="0" fillId="0" borderId="27" xfId="0" quotePrefix="1" applyBorder="1"/>
    <xf numFmtId="0" fontId="0" fillId="0" borderId="34" xfId="0" quotePrefix="1" applyBorder="1"/>
    <xf numFmtId="0" fontId="0" fillId="0" borderId="35" xfId="0" applyBorder="1" applyAlignment="1">
      <alignment horizontal="center"/>
    </xf>
    <xf numFmtId="0" fontId="0" fillId="0" borderId="27" xfId="0" applyBorder="1"/>
    <xf numFmtId="0" fontId="0" fillId="0" borderId="37" xfId="0" quotePrefix="1" applyBorder="1"/>
    <xf numFmtId="0" fontId="0" fillId="0" borderId="0" xfId="0" applyAlignment="1">
      <alignment horizontal="center" vertical="center"/>
    </xf>
    <xf numFmtId="0" fontId="0" fillId="0" borderId="40" xfId="0" quotePrefix="1" applyBorder="1"/>
    <xf numFmtId="0" fontId="0" fillId="0" borderId="43" xfId="0" quotePrefix="1" applyBorder="1"/>
    <xf numFmtId="0" fontId="0" fillId="0" borderId="45" xfId="0" quotePrefix="1" applyBorder="1"/>
    <xf numFmtId="0" fontId="3" fillId="0" borderId="38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35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6" xfId="0" quotePrefix="1" applyBorder="1" applyAlignment="1">
      <alignment horizontal="left"/>
    </xf>
    <xf numFmtId="0" fontId="0" fillId="0" borderId="17" xfId="0" applyBorder="1" applyAlignment="1">
      <alignment horizontal="left"/>
    </xf>
    <xf numFmtId="0" fontId="0" fillId="2" borderId="18" xfId="0" quotePrefix="1" applyFill="1" applyBorder="1" applyAlignment="1">
      <alignment horizontal="center" vertical="center"/>
    </xf>
    <xf numFmtId="0" fontId="0" fillId="0" borderId="19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6" xfId="0" quotePrefix="1" applyBorder="1" applyAlignment="1">
      <alignment horizontal="left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31" xfId="0" applyFont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8" xfId="0" applyBorder="1" applyAlignment="1">
      <alignment horizontal="left" vertical="center"/>
    </xf>
    <xf numFmtId="0" fontId="3" fillId="0" borderId="38" xfId="0" applyFont="1" applyBorder="1" applyAlignment="1">
      <alignment horizontal="center" wrapText="1"/>
    </xf>
    <xf numFmtId="0" fontId="0" fillId="0" borderId="3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46" xfId="0" applyBorder="1"/>
    <xf numFmtId="0" fontId="0" fillId="0" borderId="47" xfId="0" applyBorder="1"/>
    <xf numFmtId="0" fontId="0" fillId="0" borderId="4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53"/>
  <sheetViews>
    <sheetView tabSelected="1" workbookViewId="0">
      <selection activeCell="C1" sqref="C1:F1"/>
    </sheetView>
  </sheetViews>
  <sheetFormatPr defaultRowHeight="15"/>
  <cols>
    <col min="1" max="1" width="2.140625" customWidth="1"/>
    <col min="2" max="2" width="23.5703125" customWidth="1"/>
    <col min="3" max="3" width="19.7109375" customWidth="1"/>
    <col min="4" max="4" width="21.42578125" customWidth="1"/>
    <col min="5" max="5" width="23" customWidth="1"/>
    <col min="6" max="6" width="31.140625" bestFit="1" customWidth="1"/>
    <col min="7" max="7" width="14.28515625" customWidth="1"/>
  </cols>
  <sheetData>
    <row r="1" spans="2:7" ht="15.75" thickBot="1">
      <c r="B1" t="s">
        <v>0</v>
      </c>
      <c r="C1" s="91" t="s">
        <v>1</v>
      </c>
      <c r="D1" s="91"/>
      <c r="E1" s="91"/>
      <c r="F1" s="91"/>
      <c r="G1" s="12" t="s">
        <v>2</v>
      </c>
    </row>
    <row r="2" spans="2:7" ht="31.5" customHeight="1" thickBot="1">
      <c r="B2" s="82" t="s">
        <v>3</v>
      </c>
      <c r="C2" s="78"/>
      <c r="D2" s="78"/>
      <c r="E2" s="78"/>
      <c r="F2" s="79"/>
      <c r="G2" s="80" t="s">
        <v>4</v>
      </c>
    </row>
    <row r="3" spans="2:7" ht="15.75" thickBot="1">
      <c r="B3" s="62" t="s">
        <v>5</v>
      </c>
      <c r="C3" s="63"/>
      <c r="D3" s="63" t="s">
        <v>6</v>
      </c>
      <c r="E3" s="63"/>
      <c r="F3" s="84"/>
      <c r="G3" s="83"/>
    </row>
    <row r="4" spans="2:7">
      <c r="B4" s="54" t="s">
        <v>7</v>
      </c>
      <c r="C4" s="55"/>
      <c r="D4" s="55" t="s">
        <v>8</v>
      </c>
      <c r="E4" s="55"/>
      <c r="F4" s="56"/>
      <c r="G4" s="59" t="s">
        <v>9</v>
      </c>
    </row>
    <row r="5" spans="2:7">
      <c r="B5" s="54" t="s">
        <v>10</v>
      </c>
      <c r="C5" s="55"/>
      <c r="D5" s="55" t="s">
        <v>11</v>
      </c>
      <c r="E5" s="55"/>
      <c r="F5" s="56"/>
      <c r="G5" s="60"/>
    </row>
    <row r="6" spans="2:7">
      <c r="B6" s="85" t="s">
        <v>12</v>
      </c>
      <c r="C6" s="7" t="s">
        <v>13</v>
      </c>
      <c r="D6" s="55" t="s">
        <v>14</v>
      </c>
      <c r="E6" s="55"/>
      <c r="F6" s="56"/>
      <c r="G6" s="60"/>
    </row>
    <row r="7" spans="2:7">
      <c r="B7" s="85"/>
      <c r="C7" s="7" t="s">
        <v>15</v>
      </c>
      <c r="D7" s="55" t="s">
        <v>16</v>
      </c>
      <c r="E7" s="55"/>
      <c r="F7" s="56"/>
      <c r="G7" s="60"/>
    </row>
    <row r="8" spans="2:7">
      <c r="B8" s="85"/>
      <c r="C8" s="7" t="s">
        <v>17</v>
      </c>
      <c r="D8" s="55" t="s">
        <v>18</v>
      </c>
      <c r="E8" s="55"/>
      <c r="F8" s="56"/>
      <c r="G8" s="60"/>
    </row>
    <row r="9" spans="2:7">
      <c r="B9" s="85"/>
      <c r="C9" s="7" t="s">
        <v>19</v>
      </c>
      <c r="D9" s="57">
        <v>20</v>
      </c>
      <c r="E9" s="57"/>
      <c r="F9" s="58"/>
      <c r="G9" s="60"/>
    </row>
    <row r="10" spans="2:7">
      <c r="B10" s="54" t="s">
        <v>20</v>
      </c>
      <c r="C10" s="55"/>
      <c r="D10" s="57">
        <v>64</v>
      </c>
      <c r="E10" s="57"/>
      <c r="F10" s="58"/>
      <c r="G10" s="60"/>
    </row>
    <row r="11" spans="2:7">
      <c r="B11" s="54" t="s">
        <v>21</v>
      </c>
      <c r="C11" s="55"/>
      <c r="D11" s="57">
        <v>48</v>
      </c>
      <c r="E11" s="57"/>
      <c r="F11" s="58"/>
      <c r="G11" s="60"/>
    </row>
    <row r="12" spans="2:7">
      <c r="B12" s="54" t="s">
        <v>22</v>
      </c>
      <c r="C12" s="55"/>
      <c r="D12" s="55" t="s">
        <v>23</v>
      </c>
      <c r="E12" s="55"/>
      <c r="F12" s="56"/>
      <c r="G12" s="60"/>
    </row>
    <row r="13" spans="2:7">
      <c r="B13" s="30" t="s">
        <v>24</v>
      </c>
      <c r="C13" s="7"/>
      <c r="D13" s="57">
        <v>1</v>
      </c>
      <c r="E13" s="57"/>
      <c r="F13" s="58"/>
      <c r="G13" s="60"/>
    </row>
    <row r="14" spans="2:7" ht="15.75" thickBot="1">
      <c r="B14" s="74" t="s">
        <v>25</v>
      </c>
      <c r="C14" s="75"/>
      <c r="D14" s="65" t="s">
        <v>26</v>
      </c>
      <c r="E14" s="65"/>
      <c r="F14" s="76"/>
      <c r="G14" s="61"/>
    </row>
    <row r="15" spans="2:7" ht="15.75" thickBot="1"/>
    <row r="16" spans="2:7" ht="15.75" thickBot="1">
      <c r="B16" s="77" t="s">
        <v>27</v>
      </c>
      <c r="C16" s="78"/>
      <c r="D16" s="78"/>
      <c r="E16" s="78"/>
      <c r="F16" s="79"/>
      <c r="G16" s="80" t="s">
        <v>9</v>
      </c>
    </row>
    <row r="17" spans="2:7">
      <c r="B17" s="62" t="s">
        <v>5</v>
      </c>
      <c r="C17" s="63"/>
      <c r="D17" s="23" t="s">
        <v>6</v>
      </c>
      <c r="E17" s="23" t="s">
        <v>28</v>
      </c>
      <c r="F17" s="24" t="s">
        <v>29</v>
      </c>
      <c r="G17" s="81"/>
    </row>
    <row r="18" spans="2:7">
      <c r="B18" s="54" t="s">
        <v>30</v>
      </c>
      <c r="C18" s="55"/>
      <c r="D18" s="7" t="s">
        <v>31</v>
      </c>
      <c r="E18" s="7" t="s">
        <v>32</v>
      </c>
      <c r="F18" s="9" t="s">
        <v>33</v>
      </c>
      <c r="G18" s="81"/>
    </row>
    <row r="19" spans="2:7">
      <c r="B19" s="54" t="s">
        <v>34</v>
      </c>
      <c r="C19" s="55"/>
      <c r="D19" s="7" t="s">
        <v>12</v>
      </c>
      <c r="E19" s="7" t="s">
        <v>32</v>
      </c>
      <c r="F19" s="9" t="s">
        <v>33</v>
      </c>
      <c r="G19" s="81"/>
    </row>
    <row r="20" spans="2:7">
      <c r="B20" s="54" t="s">
        <v>35</v>
      </c>
      <c r="C20" s="55"/>
      <c r="D20" s="7" t="s">
        <v>36</v>
      </c>
      <c r="E20" s="8" t="s">
        <v>37</v>
      </c>
      <c r="F20" s="10" t="s">
        <v>37</v>
      </c>
      <c r="G20" s="81"/>
    </row>
    <row r="21" spans="2:7">
      <c r="B21" s="54" t="s">
        <v>38</v>
      </c>
      <c r="C21" s="55"/>
      <c r="D21" s="21" t="s">
        <v>36</v>
      </c>
      <c r="E21" s="21" t="s">
        <v>37</v>
      </c>
      <c r="F21" s="10"/>
      <c r="G21" s="81"/>
    </row>
    <row r="22" spans="2:7">
      <c r="B22" s="54" t="s">
        <v>39</v>
      </c>
      <c r="C22" s="55"/>
      <c r="D22" s="21" t="s">
        <v>36</v>
      </c>
      <c r="E22" s="21"/>
      <c r="F22" s="9"/>
      <c r="G22" s="81"/>
    </row>
    <row r="23" spans="2:7">
      <c r="B23" s="54" t="s">
        <v>40</v>
      </c>
      <c r="C23" s="55"/>
      <c r="D23" s="21" t="s">
        <v>36</v>
      </c>
      <c r="E23" s="21"/>
      <c r="F23" s="9"/>
      <c r="G23" s="81"/>
    </row>
    <row r="24" spans="2:7">
      <c r="B24" s="54" t="s">
        <v>41</v>
      </c>
      <c r="C24" s="55"/>
      <c r="D24" s="21">
        <v>1</v>
      </c>
      <c r="E24" s="21" t="s">
        <v>37</v>
      </c>
      <c r="F24" s="10" t="s">
        <v>42</v>
      </c>
      <c r="G24" s="81"/>
    </row>
    <row r="25" spans="2:7">
      <c r="B25" s="54" t="s">
        <v>43</v>
      </c>
      <c r="C25" s="55"/>
      <c r="D25" s="21" t="s">
        <v>36</v>
      </c>
      <c r="E25" s="21" t="s">
        <v>37</v>
      </c>
      <c r="F25" s="10"/>
      <c r="G25" s="81"/>
    </row>
    <row r="26" spans="2:7">
      <c r="B26" s="54" t="s">
        <v>44</v>
      </c>
      <c r="C26" s="55"/>
      <c r="D26" s="21">
        <v>1</v>
      </c>
      <c r="E26" s="21" t="s">
        <v>37</v>
      </c>
      <c r="F26" s="10" t="s">
        <v>37</v>
      </c>
      <c r="G26" s="81"/>
    </row>
    <row r="27" spans="2:7">
      <c r="B27" s="54" t="s">
        <v>45</v>
      </c>
      <c r="C27" s="55"/>
      <c r="D27" s="22" t="s">
        <v>36</v>
      </c>
      <c r="E27" s="21" t="s">
        <v>37</v>
      </c>
      <c r="F27" s="10" t="s">
        <v>37</v>
      </c>
      <c r="G27" s="81"/>
    </row>
    <row r="28" spans="2:7">
      <c r="B28" s="54" t="s">
        <v>46</v>
      </c>
      <c r="C28" s="55"/>
      <c r="D28" s="22" t="s">
        <v>36</v>
      </c>
      <c r="E28" s="21" t="s">
        <v>37</v>
      </c>
      <c r="F28" s="10" t="s">
        <v>37</v>
      </c>
      <c r="G28" s="81"/>
    </row>
    <row r="29" spans="2:7">
      <c r="B29" s="54" t="s">
        <v>47</v>
      </c>
      <c r="C29" s="55"/>
      <c r="D29" s="22" t="s">
        <v>36</v>
      </c>
      <c r="E29" s="21" t="s">
        <v>37</v>
      </c>
      <c r="F29" s="10" t="s">
        <v>37</v>
      </c>
      <c r="G29" s="81"/>
    </row>
    <row r="30" spans="2:7">
      <c r="B30" s="54" t="s">
        <v>48</v>
      </c>
      <c r="C30" s="55"/>
      <c r="D30" s="22" t="s">
        <v>49</v>
      </c>
      <c r="E30" s="21" t="s">
        <v>37</v>
      </c>
      <c r="F30" s="10" t="s">
        <v>37</v>
      </c>
      <c r="G30" s="81"/>
    </row>
    <row r="31" spans="2:7">
      <c r="B31" s="54" t="s">
        <v>50</v>
      </c>
      <c r="C31" s="55"/>
      <c r="D31" s="21" t="s">
        <v>36</v>
      </c>
      <c r="E31" s="21" t="s">
        <v>37</v>
      </c>
      <c r="F31" s="10" t="s">
        <v>37</v>
      </c>
      <c r="G31" s="81"/>
    </row>
    <row r="32" spans="2:7">
      <c r="B32" s="54" t="s">
        <v>51</v>
      </c>
      <c r="C32" s="55"/>
      <c r="D32" s="21">
        <v>1</v>
      </c>
      <c r="E32" s="21" t="s">
        <v>37</v>
      </c>
      <c r="F32" s="10" t="s">
        <v>37</v>
      </c>
      <c r="G32" s="81"/>
    </row>
    <row r="33" spans="2:7" ht="15.75" thickBot="1">
      <c r="B33" s="74" t="s">
        <v>52</v>
      </c>
      <c r="C33" s="75"/>
      <c r="D33" s="25" t="s">
        <v>53</v>
      </c>
      <c r="E33" s="25"/>
      <c r="F33" s="11"/>
      <c r="G33" s="47"/>
    </row>
    <row r="34" spans="2:7" ht="15.75" thickBot="1">
      <c r="B34" s="17"/>
      <c r="C34" s="17"/>
      <c r="D34" s="18"/>
      <c r="E34" s="18"/>
      <c r="F34" s="19"/>
      <c r="G34" s="20"/>
    </row>
    <row r="35" spans="2:7">
      <c r="B35" s="67" t="s">
        <v>54</v>
      </c>
      <c r="C35" s="68"/>
      <c r="D35" s="68"/>
      <c r="E35" s="68"/>
      <c r="F35" s="68"/>
      <c r="G35" s="59" t="s">
        <v>55</v>
      </c>
    </row>
    <row r="36" spans="2:7">
      <c r="B36" s="69" t="s">
        <v>56</v>
      </c>
      <c r="C36" s="70"/>
      <c r="D36" s="21">
        <f>IF(B36="DOOR SWITCH 2 (TC)",1,"N/A")</f>
        <v>1</v>
      </c>
      <c r="E36" s="21">
        <f>IF(B36="DOOR SWITCH 2 (TC)",1,"N/A")</f>
        <v>1</v>
      </c>
      <c r="F36" s="34" t="str">
        <f>IF(B36="DOOR SWITCH 2 (TC)","VIP 1","N/A")</f>
        <v>VIP 1</v>
      </c>
      <c r="G36" s="60"/>
    </row>
    <row r="37" spans="2:7">
      <c r="B37" s="71" t="s">
        <v>57</v>
      </c>
      <c r="C37" s="13" t="s">
        <v>58</v>
      </c>
      <c r="D37" s="14" t="s">
        <v>59</v>
      </c>
      <c r="E37" s="14" t="s">
        <v>59</v>
      </c>
      <c r="F37" s="15" t="s">
        <v>60</v>
      </c>
      <c r="G37" s="60"/>
    </row>
    <row r="38" spans="2:7">
      <c r="B38" s="71"/>
      <c r="C38" s="14" t="s">
        <v>61</v>
      </c>
      <c r="D38" s="16" t="s">
        <v>59</v>
      </c>
      <c r="E38" s="14" t="s">
        <v>62</v>
      </c>
      <c r="F38" s="15"/>
      <c r="G38" s="60"/>
    </row>
    <row r="39" spans="2:7">
      <c r="B39" s="26" t="s">
        <v>63</v>
      </c>
      <c r="C39" s="8" t="s">
        <v>64</v>
      </c>
      <c r="D39" s="8" t="str">
        <f>IF(B39="PS Redundancy Board","I/O Board Outputs - NO"," ")</f>
        <v>I/O Board Outputs - NO</v>
      </c>
      <c r="E39" s="8" t="str">
        <f>IF(B39="PS Redundancy Board","Sensor Address -1"," ")</f>
        <v>Sensor Address -1</v>
      </c>
      <c r="F39" s="34" t="s">
        <v>65</v>
      </c>
      <c r="G39" s="60"/>
    </row>
    <row r="40" spans="2:7">
      <c r="B40" s="26" t="s">
        <v>63</v>
      </c>
      <c r="C40" s="8" t="s">
        <v>66</v>
      </c>
      <c r="D40" s="8" t="str">
        <f>IF(B40="PS Redundancy Board","I/O Board Outputs - NO"," ")</f>
        <v>I/O Board Outputs - NO</v>
      </c>
      <c r="E40" s="8" t="str">
        <f>IF(B40="PS Redundancy Board","Sensor Address -2"," ")</f>
        <v>Sensor Address -2</v>
      </c>
      <c r="F40" s="34" t="s">
        <v>65</v>
      </c>
      <c r="G40" s="60"/>
    </row>
    <row r="41" spans="2:7" ht="15.75" thickBot="1">
      <c r="B41" s="72" t="s">
        <v>59</v>
      </c>
      <c r="C41" s="73"/>
      <c r="D41" s="6"/>
      <c r="E41" s="6"/>
      <c r="F41" s="35"/>
      <c r="G41" s="61"/>
    </row>
    <row r="42" spans="2:7" ht="15.75" thickBot="1">
      <c r="B42" s="18"/>
      <c r="C42" s="18"/>
      <c r="D42" s="18"/>
      <c r="E42" s="18"/>
      <c r="F42" s="19"/>
      <c r="G42" s="20"/>
    </row>
    <row r="43" spans="2:7" ht="30.75" customHeight="1" thickBot="1">
      <c r="B43" s="86" t="s">
        <v>67</v>
      </c>
      <c r="C43" s="44"/>
      <c r="D43" s="44"/>
      <c r="E43" s="44"/>
      <c r="F43" s="45"/>
      <c r="G43" s="59" t="s">
        <v>68</v>
      </c>
    </row>
    <row r="44" spans="2:7" ht="15.75" thickBot="1">
      <c r="B44" s="62" t="s">
        <v>5</v>
      </c>
      <c r="C44" s="63"/>
      <c r="D44" s="63" t="s">
        <v>6</v>
      </c>
      <c r="E44" s="63"/>
      <c r="F44" s="66"/>
      <c r="G44" s="87"/>
    </row>
    <row r="45" spans="2:7">
      <c r="B45" s="54" t="s">
        <v>7</v>
      </c>
      <c r="C45" s="55"/>
      <c r="D45" s="55" t="s">
        <v>69</v>
      </c>
      <c r="E45" s="55"/>
      <c r="F45" s="56"/>
      <c r="G45" s="80" t="s">
        <v>70</v>
      </c>
    </row>
    <row r="46" spans="2:7">
      <c r="B46" s="54" t="s">
        <v>10</v>
      </c>
      <c r="C46" s="55"/>
      <c r="D46" s="55" t="s">
        <v>11</v>
      </c>
      <c r="E46" s="55"/>
      <c r="F46" s="56"/>
      <c r="G46" s="81"/>
    </row>
    <row r="47" spans="2:7">
      <c r="B47" s="85" t="s">
        <v>12</v>
      </c>
      <c r="C47" s="7" t="s">
        <v>13</v>
      </c>
      <c r="D47" s="55" t="s">
        <v>14</v>
      </c>
      <c r="E47" s="55"/>
      <c r="F47" s="56"/>
      <c r="G47" s="81"/>
    </row>
    <row r="48" spans="2:7">
      <c r="B48" s="85"/>
      <c r="C48" s="7" t="s">
        <v>15</v>
      </c>
      <c r="D48" s="55" t="s">
        <v>71</v>
      </c>
      <c r="E48" s="55"/>
      <c r="F48" s="56"/>
      <c r="G48" s="81"/>
    </row>
    <row r="49" spans="2:7">
      <c r="B49" s="85"/>
      <c r="C49" s="7" t="s">
        <v>17</v>
      </c>
      <c r="D49" s="55" t="s">
        <v>18</v>
      </c>
      <c r="E49" s="55"/>
      <c r="F49" s="56"/>
      <c r="G49" s="81"/>
    </row>
    <row r="50" spans="2:7">
      <c r="B50" s="85"/>
      <c r="C50" s="7" t="s">
        <v>19</v>
      </c>
      <c r="D50" s="57">
        <v>20</v>
      </c>
      <c r="E50" s="57"/>
      <c r="F50" s="58"/>
      <c r="G50" s="81"/>
    </row>
    <row r="51" spans="2:7">
      <c r="B51" s="54" t="s">
        <v>20</v>
      </c>
      <c r="C51" s="55"/>
      <c r="D51" s="57">
        <v>32</v>
      </c>
      <c r="E51" s="57"/>
      <c r="F51" s="58"/>
      <c r="G51" s="81"/>
    </row>
    <row r="52" spans="2:7">
      <c r="B52" s="54" t="s">
        <v>21</v>
      </c>
      <c r="C52" s="55"/>
      <c r="D52" s="57">
        <v>48</v>
      </c>
      <c r="E52" s="57"/>
      <c r="F52" s="58"/>
      <c r="G52" s="81"/>
    </row>
    <row r="53" spans="2:7">
      <c r="B53" s="54" t="s">
        <v>22</v>
      </c>
      <c r="C53" s="55"/>
      <c r="D53" s="55" t="s">
        <v>23</v>
      </c>
      <c r="E53" s="55"/>
      <c r="F53" s="56"/>
      <c r="G53" s="81"/>
    </row>
    <row r="54" spans="2:7">
      <c r="B54" s="54" t="s">
        <v>24</v>
      </c>
      <c r="C54" s="55"/>
      <c r="D54" s="57">
        <v>1</v>
      </c>
      <c r="E54" s="57"/>
      <c r="F54" s="58"/>
      <c r="G54" s="81"/>
    </row>
    <row r="55" spans="2:7" ht="15.75" thickBot="1">
      <c r="B55" s="74" t="s">
        <v>25</v>
      </c>
      <c r="C55" s="75"/>
      <c r="D55" s="65" t="s">
        <v>26</v>
      </c>
      <c r="E55" s="65"/>
      <c r="F55" s="76"/>
      <c r="G55" s="47"/>
    </row>
    <row r="56" spans="2:7" ht="15.75" thickBot="1"/>
    <row r="57" spans="2:7" ht="15.75" thickBot="1">
      <c r="B57" s="43" t="s">
        <v>27</v>
      </c>
      <c r="C57" s="44"/>
      <c r="D57" s="44"/>
      <c r="E57" s="44"/>
      <c r="F57" s="44"/>
      <c r="G57" s="59" t="s">
        <v>70</v>
      </c>
    </row>
    <row r="58" spans="2:7">
      <c r="B58" s="62" t="s">
        <v>5</v>
      </c>
      <c r="C58" s="63"/>
      <c r="D58" s="23" t="s">
        <v>6</v>
      </c>
      <c r="E58" s="23" t="s">
        <v>28</v>
      </c>
      <c r="F58" s="36" t="s">
        <v>29</v>
      </c>
      <c r="G58" s="60"/>
    </row>
    <row r="59" spans="2:7">
      <c r="B59" s="54" t="s">
        <v>72</v>
      </c>
      <c r="C59" s="55"/>
      <c r="D59" s="7" t="s">
        <v>73</v>
      </c>
      <c r="E59" s="7" t="s">
        <v>32</v>
      </c>
      <c r="F59" s="37" t="s">
        <v>33</v>
      </c>
      <c r="G59" s="60"/>
    </row>
    <row r="60" spans="2:7">
      <c r="B60" s="54" t="s">
        <v>34</v>
      </c>
      <c r="C60" s="55"/>
      <c r="D60" s="7" t="s">
        <v>74</v>
      </c>
      <c r="E60" s="7" t="s">
        <v>32</v>
      </c>
      <c r="F60" s="37" t="s">
        <v>33</v>
      </c>
      <c r="G60" s="60"/>
    </row>
    <row r="61" spans="2:7">
      <c r="B61" s="54" t="s">
        <v>35</v>
      </c>
      <c r="C61" s="55"/>
      <c r="D61" s="7" t="s">
        <v>36</v>
      </c>
      <c r="E61" s="8" t="s">
        <v>37</v>
      </c>
      <c r="F61" s="34" t="s">
        <v>37</v>
      </c>
      <c r="G61" s="60"/>
    </row>
    <row r="62" spans="2:7">
      <c r="B62" s="54" t="s">
        <v>38</v>
      </c>
      <c r="C62" s="55"/>
      <c r="D62" s="21" t="s">
        <v>36</v>
      </c>
      <c r="E62" s="21" t="s">
        <v>37</v>
      </c>
      <c r="F62" s="34" t="s">
        <v>37</v>
      </c>
      <c r="G62" s="60"/>
    </row>
    <row r="63" spans="2:7">
      <c r="B63" s="54" t="s">
        <v>75</v>
      </c>
      <c r="C63" s="55"/>
      <c r="D63" s="21" t="s">
        <v>36</v>
      </c>
      <c r="E63" s="21" t="s">
        <v>37</v>
      </c>
      <c r="F63" s="34" t="s">
        <v>37</v>
      </c>
      <c r="G63" s="60"/>
    </row>
    <row r="64" spans="2:7">
      <c r="B64" s="54" t="s">
        <v>76</v>
      </c>
      <c r="C64" s="55"/>
      <c r="D64" s="21" t="s">
        <v>36</v>
      </c>
      <c r="E64" s="21" t="s">
        <v>37</v>
      </c>
      <c r="F64" s="34" t="s">
        <v>37</v>
      </c>
      <c r="G64" s="60"/>
    </row>
    <row r="65" spans="2:7">
      <c r="B65" s="54" t="s">
        <v>77</v>
      </c>
      <c r="C65" s="55"/>
      <c r="D65" s="22" t="s">
        <v>36</v>
      </c>
      <c r="E65" s="21" t="s">
        <v>37</v>
      </c>
      <c r="F65" s="34" t="s">
        <v>37</v>
      </c>
      <c r="G65" s="60"/>
    </row>
    <row r="66" spans="2:7">
      <c r="B66" s="54" t="s">
        <v>43</v>
      </c>
      <c r="C66" s="55"/>
      <c r="D66" s="22" t="s">
        <v>36</v>
      </c>
      <c r="E66" s="21" t="s">
        <v>37</v>
      </c>
      <c r="F66" s="34" t="s">
        <v>37</v>
      </c>
      <c r="G66" s="60"/>
    </row>
    <row r="67" spans="2:7">
      <c r="B67" s="54" t="s">
        <v>44</v>
      </c>
      <c r="C67" s="55"/>
      <c r="D67" s="22" t="s">
        <v>49</v>
      </c>
      <c r="E67" s="21" t="s">
        <v>37</v>
      </c>
      <c r="F67" s="34" t="s">
        <v>37</v>
      </c>
      <c r="G67" s="60"/>
    </row>
    <row r="68" spans="2:7">
      <c r="B68" s="54" t="s">
        <v>78</v>
      </c>
      <c r="C68" s="55"/>
      <c r="D68" s="22" t="s">
        <v>79</v>
      </c>
      <c r="E68" s="21" t="s">
        <v>37</v>
      </c>
      <c r="F68" s="34" t="s">
        <v>37</v>
      </c>
      <c r="G68" s="60"/>
    </row>
    <row r="69" spans="2:7">
      <c r="B69" s="54" t="s">
        <v>45</v>
      </c>
      <c r="C69" s="55"/>
      <c r="D69" s="21" t="s">
        <v>36</v>
      </c>
      <c r="E69" s="21" t="s">
        <v>37</v>
      </c>
      <c r="F69" s="34" t="s">
        <v>37</v>
      </c>
      <c r="G69" s="60"/>
    </row>
    <row r="70" spans="2:7">
      <c r="B70" s="54" t="s">
        <v>46</v>
      </c>
      <c r="C70" s="55"/>
      <c r="D70" s="21" t="s">
        <v>36</v>
      </c>
      <c r="E70" s="21" t="s">
        <v>37</v>
      </c>
      <c r="F70" s="34" t="s">
        <v>37</v>
      </c>
      <c r="G70" s="60"/>
    </row>
    <row r="71" spans="2:7">
      <c r="B71" s="54" t="s">
        <v>47</v>
      </c>
      <c r="C71" s="55"/>
      <c r="D71" s="22" t="s">
        <v>36</v>
      </c>
      <c r="E71" s="21" t="s">
        <v>37</v>
      </c>
      <c r="F71" s="34" t="s">
        <v>37</v>
      </c>
      <c r="G71" s="60"/>
    </row>
    <row r="72" spans="2:7">
      <c r="B72" s="54" t="s">
        <v>48</v>
      </c>
      <c r="C72" s="55"/>
      <c r="D72" s="21" t="s">
        <v>49</v>
      </c>
      <c r="E72" s="21" t="s">
        <v>37</v>
      </c>
      <c r="F72" s="34" t="s">
        <v>37</v>
      </c>
      <c r="G72" s="60"/>
    </row>
    <row r="73" spans="2:7">
      <c r="B73" s="54" t="s">
        <v>50</v>
      </c>
      <c r="C73" s="55"/>
      <c r="D73" s="21" t="s">
        <v>80</v>
      </c>
      <c r="E73" s="21" t="s">
        <v>59</v>
      </c>
      <c r="F73" s="34" t="s">
        <v>37</v>
      </c>
      <c r="G73" s="60"/>
    </row>
    <row r="74" spans="2:7">
      <c r="B74" s="54" t="s">
        <v>51</v>
      </c>
      <c r="C74" s="55"/>
      <c r="D74" s="21" t="s">
        <v>80</v>
      </c>
      <c r="E74" s="21"/>
      <c r="F74" s="34"/>
      <c r="G74" s="60"/>
    </row>
    <row r="75" spans="2:7" ht="15.75" thickBot="1">
      <c r="B75" s="64" t="s">
        <v>81</v>
      </c>
      <c r="C75" s="65"/>
      <c r="D75" s="25" t="s">
        <v>82</v>
      </c>
      <c r="E75" s="32" t="s">
        <v>37</v>
      </c>
      <c r="F75" s="38"/>
      <c r="G75" s="61"/>
    </row>
    <row r="76" spans="2:7" ht="15.75" thickBot="1">
      <c r="B76" s="27"/>
      <c r="C76" s="27"/>
      <c r="D76" s="27"/>
      <c r="E76" s="29"/>
      <c r="F76" s="29"/>
      <c r="G76" s="39"/>
    </row>
    <row r="77" spans="2:7" ht="15.75" thickBot="1">
      <c r="B77" s="43" t="s">
        <v>54</v>
      </c>
      <c r="C77" s="44"/>
      <c r="D77" s="44"/>
      <c r="E77" s="44"/>
      <c r="F77" s="45"/>
      <c r="G77" s="46"/>
    </row>
    <row r="78" spans="2:7" ht="15.75" thickBot="1">
      <c r="B78" s="72" t="s">
        <v>59</v>
      </c>
      <c r="C78" s="73"/>
      <c r="D78" s="6"/>
      <c r="E78" s="6"/>
      <c r="F78" s="40"/>
      <c r="G78" s="47"/>
    </row>
    <row r="79" spans="2:7" ht="15.75" thickBot="1">
      <c r="C79" s="27"/>
      <c r="D79" s="27"/>
      <c r="E79" s="28"/>
      <c r="F79" s="29"/>
      <c r="G79" s="12"/>
    </row>
    <row r="80" spans="2:7" ht="15.75" thickBot="1">
      <c r="B80" s="77" t="s">
        <v>83</v>
      </c>
      <c r="C80" s="78"/>
      <c r="D80" s="78"/>
      <c r="E80" s="78"/>
      <c r="F80" s="79"/>
      <c r="G80" s="88">
        <v>1</v>
      </c>
    </row>
    <row r="81" spans="2:7" ht="15.75" thickBot="1">
      <c r="B81" s="89" t="s">
        <v>84</v>
      </c>
      <c r="C81" s="90"/>
      <c r="D81" s="90"/>
      <c r="E81" s="31" t="s">
        <v>85</v>
      </c>
      <c r="F81" s="33" t="s">
        <v>86</v>
      </c>
      <c r="G81" s="60"/>
    </row>
    <row r="82" spans="2:7">
      <c r="B82" s="48" t="s">
        <v>87</v>
      </c>
      <c r="C82" s="49"/>
      <c r="D82" s="50"/>
      <c r="E82" s="41" t="s">
        <v>88</v>
      </c>
      <c r="F82" s="33" t="s">
        <v>86</v>
      </c>
      <c r="G82" s="60"/>
    </row>
    <row r="83" spans="2:7">
      <c r="B83" s="54" t="s">
        <v>89</v>
      </c>
      <c r="C83" s="55"/>
      <c r="D83" s="55"/>
      <c r="E83" s="8" t="s">
        <v>90</v>
      </c>
      <c r="F83" s="10" t="s">
        <v>91</v>
      </c>
      <c r="G83" s="60"/>
    </row>
    <row r="84" spans="2:7">
      <c r="B84" s="51" t="s">
        <v>92</v>
      </c>
      <c r="C84" s="52"/>
      <c r="D84" s="53"/>
      <c r="E84" s="42" t="s">
        <v>90</v>
      </c>
      <c r="F84" s="10" t="str">
        <f>IF(E84="N/A", "AUTO", "GUIDE - DD3513398")</f>
        <v>AUTO</v>
      </c>
      <c r="G84" s="60"/>
    </row>
    <row r="85" spans="2:7" ht="15.75" thickBot="1">
      <c r="B85" s="74" t="s">
        <v>93</v>
      </c>
      <c r="C85" s="75"/>
      <c r="D85" s="75"/>
      <c r="E85" s="32" t="s">
        <v>90</v>
      </c>
      <c r="F85" s="11" t="str">
        <f>IF(E85="N/A", " ", "GUIDE - DD3350029")</f>
        <v xml:space="preserve"> </v>
      </c>
      <c r="G85" s="61"/>
    </row>
    <row r="86" spans="2:7">
      <c r="C86" s="27"/>
      <c r="D86" s="27"/>
      <c r="E86" s="28"/>
      <c r="F86" s="29"/>
      <c r="G86" s="12"/>
    </row>
    <row r="87" spans="2:7" ht="15.75" thickBot="1"/>
    <row r="88" spans="2:7">
      <c r="B88" s="4" t="s">
        <v>94</v>
      </c>
      <c r="C88" s="5"/>
      <c r="D88" s="5"/>
      <c r="E88" s="5"/>
      <c r="F88" s="5"/>
      <c r="G88" s="1"/>
    </row>
    <row r="89" spans="2:7">
      <c r="B89" s="3" t="s">
        <v>95</v>
      </c>
      <c r="G89" s="2"/>
    </row>
    <row r="90" spans="2:7">
      <c r="B90" s="3" t="s">
        <v>96</v>
      </c>
      <c r="E90" t="s">
        <v>97</v>
      </c>
      <c r="G90" s="2"/>
    </row>
    <row r="91" spans="2:7">
      <c r="B91" s="3" t="s">
        <v>98</v>
      </c>
      <c r="E91" t="s">
        <v>99</v>
      </c>
      <c r="G91" s="2"/>
    </row>
    <row r="92" spans="2:7">
      <c r="B92" s="3" t="s">
        <v>100</v>
      </c>
      <c r="E92" t="s">
        <v>101</v>
      </c>
      <c r="G92" s="2"/>
    </row>
    <row r="93" spans="2:7">
      <c r="B93" s="3" t="s">
        <v>102</v>
      </c>
      <c r="E93" t="s">
        <v>103</v>
      </c>
      <c r="G93" s="2"/>
    </row>
    <row r="94" spans="2:7">
      <c r="B94" s="3" t="s">
        <v>104</v>
      </c>
      <c r="E94" t="s">
        <v>105</v>
      </c>
      <c r="G94" s="2"/>
    </row>
    <row r="95" spans="2:7">
      <c r="B95" s="3" t="s">
        <v>106</v>
      </c>
      <c r="E95" t="s">
        <v>107</v>
      </c>
      <c r="G95" s="2"/>
    </row>
    <row r="96" spans="2:7">
      <c r="B96" s="3" t="s">
        <v>108</v>
      </c>
      <c r="E96" t="s">
        <v>109</v>
      </c>
      <c r="G96" s="2"/>
    </row>
    <row r="97" spans="2:7">
      <c r="B97" s="3" t="s">
        <v>110</v>
      </c>
      <c r="E97" t="s">
        <v>111</v>
      </c>
      <c r="G97" s="2"/>
    </row>
    <row r="98" spans="2:7">
      <c r="B98" s="3" t="s">
        <v>112</v>
      </c>
      <c r="G98" s="2"/>
    </row>
    <row r="99" spans="2:7">
      <c r="B99" s="3" t="s">
        <v>113</v>
      </c>
      <c r="E99" t="s">
        <v>114</v>
      </c>
      <c r="G99" s="2"/>
    </row>
    <row r="100" spans="2:7">
      <c r="B100" s="3" t="s">
        <v>115</v>
      </c>
      <c r="E100" t="s">
        <v>116</v>
      </c>
      <c r="G100" s="2"/>
    </row>
    <row r="101" spans="2:7">
      <c r="B101" s="3" t="s">
        <v>117</v>
      </c>
      <c r="E101" t="s">
        <v>118</v>
      </c>
      <c r="G101" s="2"/>
    </row>
    <row r="102" spans="2:7">
      <c r="B102" s="3" t="s">
        <v>119</v>
      </c>
      <c r="E102" t="s">
        <v>120</v>
      </c>
      <c r="G102" s="2"/>
    </row>
    <row r="103" spans="2:7">
      <c r="B103" s="3" t="s">
        <v>121</v>
      </c>
      <c r="E103" t="s">
        <v>122</v>
      </c>
      <c r="G103" s="2"/>
    </row>
    <row r="104" spans="2:7">
      <c r="B104" s="3" t="s">
        <v>123</v>
      </c>
      <c r="G104" s="2"/>
    </row>
    <row r="105" spans="2:7">
      <c r="B105" s="3" t="s">
        <v>124</v>
      </c>
      <c r="E105" t="s">
        <v>125</v>
      </c>
      <c r="G105" s="2"/>
    </row>
    <row r="106" spans="2:7">
      <c r="B106" s="3" t="s">
        <v>119</v>
      </c>
      <c r="E106" t="s">
        <v>120</v>
      </c>
      <c r="G106" s="2"/>
    </row>
    <row r="107" spans="2:7">
      <c r="B107" s="3" t="s">
        <v>126</v>
      </c>
      <c r="E107" t="s">
        <v>127</v>
      </c>
      <c r="G107" s="2"/>
    </row>
    <row r="108" spans="2:7">
      <c r="B108" s="3" t="s">
        <v>128</v>
      </c>
      <c r="E108" t="s">
        <v>129</v>
      </c>
      <c r="G108" s="2"/>
    </row>
    <row r="109" spans="2:7">
      <c r="B109" s="3" t="s">
        <v>130</v>
      </c>
      <c r="E109" t="s">
        <v>131</v>
      </c>
      <c r="G109" s="2"/>
    </row>
    <row r="110" spans="2:7">
      <c r="B110" s="3" t="s">
        <v>132</v>
      </c>
      <c r="G110" s="2"/>
    </row>
    <row r="111" spans="2:7">
      <c r="B111" s="3" t="s">
        <v>133</v>
      </c>
      <c r="E111" t="s">
        <v>134</v>
      </c>
      <c r="G111" s="2"/>
    </row>
    <row r="112" spans="2:7">
      <c r="B112" s="3" t="s">
        <v>135</v>
      </c>
      <c r="E112" t="s">
        <v>136</v>
      </c>
      <c r="G112" s="2"/>
    </row>
    <row r="113" spans="2:7">
      <c r="B113" s="3" t="s">
        <v>137</v>
      </c>
      <c r="E113" t="s">
        <v>138</v>
      </c>
      <c r="G113" s="2"/>
    </row>
    <row r="114" spans="2:7">
      <c r="B114" s="3" t="s">
        <v>139</v>
      </c>
      <c r="E114" t="s">
        <v>140</v>
      </c>
      <c r="G114" s="2"/>
    </row>
    <row r="115" spans="2:7">
      <c r="B115" s="3" t="s">
        <v>141</v>
      </c>
      <c r="E115" t="s">
        <v>142</v>
      </c>
      <c r="G115" s="2"/>
    </row>
    <row r="116" spans="2:7">
      <c r="B116" s="3" t="s">
        <v>143</v>
      </c>
      <c r="E116" t="s">
        <v>144</v>
      </c>
      <c r="G116" s="2"/>
    </row>
    <row r="117" spans="2:7">
      <c r="B117" s="3" t="s">
        <v>145</v>
      </c>
      <c r="E117" t="s">
        <v>146</v>
      </c>
      <c r="G117" s="2"/>
    </row>
    <row r="118" spans="2:7">
      <c r="B118" s="3" t="s">
        <v>147</v>
      </c>
      <c r="G118" s="2"/>
    </row>
    <row r="119" spans="2:7">
      <c r="B119" s="3" t="s">
        <v>135</v>
      </c>
      <c r="E119" t="s">
        <v>136</v>
      </c>
      <c r="G119" s="2"/>
    </row>
    <row r="120" spans="2:7">
      <c r="B120" s="3" t="s">
        <v>139</v>
      </c>
      <c r="E120" t="s">
        <v>140</v>
      </c>
      <c r="G120" s="2"/>
    </row>
    <row r="121" spans="2:7">
      <c r="B121" s="3" t="s">
        <v>148</v>
      </c>
      <c r="E121" t="s">
        <v>149</v>
      </c>
      <c r="G121" s="2"/>
    </row>
    <row r="122" spans="2:7">
      <c r="B122" s="3" t="s">
        <v>150</v>
      </c>
      <c r="E122" t="s">
        <v>151</v>
      </c>
      <c r="G122" s="2"/>
    </row>
    <row r="123" spans="2:7">
      <c r="B123" s="3" t="s">
        <v>152</v>
      </c>
      <c r="E123" t="s">
        <v>153</v>
      </c>
      <c r="G123" s="2"/>
    </row>
    <row r="124" spans="2:7">
      <c r="B124" s="3" t="s">
        <v>154</v>
      </c>
      <c r="E124" t="s">
        <v>155</v>
      </c>
      <c r="G124" s="2"/>
    </row>
    <row r="125" spans="2:7">
      <c r="B125" s="3" t="s">
        <v>156</v>
      </c>
      <c r="E125" t="s">
        <v>157</v>
      </c>
      <c r="G125" s="2"/>
    </row>
    <row r="126" spans="2:7">
      <c r="B126" s="3" t="s">
        <v>158</v>
      </c>
      <c r="G126" s="2"/>
    </row>
    <row r="127" spans="2:7">
      <c r="B127" s="3" t="s">
        <v>159</v>
      </c>
      <c r="E127" t="s">
        <v>160</v>
      </c>
      <c r="G127" s="2"/>
    </row>
    <row r="128" spans="2:7">
      <c r="B128" s="3" t="s">
        <v>135</v>
      </c>
      <c r="E128" t="s">
        <v>136</v>
      </c>
      <c r="G128" s="2"/>
    </row>
    <row r="129" spans="2:7">
      <c r="B129" s="3" t="s">
        <v>137</v>
      </c>
      <c r="E129" t="s">
        <v>138</v>
      </c>
      <c r="G129" s="2"/>
    </row>
    <row r="130" spans="2:7">
      <c r="B130" s="3" t="s">
        <v>161</v>
      </c>
      <c r="E130" t="s">
        <v>162</v>
      </c>
      <c r="G130" s="2"/>
    </row>
    <row r="131" spans="2:7">
      <c r="B131" s="3" t="s">
        <v>163</v>
      </c>
      <c r="E131" t="s">
        <v>164</v>
      </c>
      <c r="G131" s="2"/>
    </row>
    <row r="132" spans="2:7">
      <c r="B132" s="3" t="s">
        <v>165</v>
      </c>
      <c r="E132" t="s">
        <v>166</v>
      </c>
      <c r="G132" s="2"/>
    </row>
    <row r="133" spans="2:7">
      <c r="B133" s="3" t="s">
        <v>167</v>
      </c>
      <c r="G133" s="2"/>
    </row>
    <row r="134" spans="2:7">
      <c r="B134" s="3" t="s">
        <v>135</v>
      </c>
      <c r="E134" t="s">
        <v>136</v>
      </c>
      <c r="G134" s="2"/>
    </row>
    <row r="135" spans="2:7">
      <c r="B135" s="3" t="s">
        <v>168</v>
      </c>
      <c r="E135" t="s">
        <v>169</v>
      </c>
      <c r="G135" s="2"/>
    </row>
    <row r="136" spans="2:7">
      <c r="B136" s="3" t="s">
        <v>170</v>
      </c>
      <c r="E136" t="s">
        <v>171</v>
      </c>
      <c r="G136" s="2"/>
    </row>
    <row r="137" spans="2:7">
      <c r="B137" s="3" t="s">
        <v>161</v>
      </c>
      <c r="E137" t="s">
        <v>162</v>
      </c>
      <c r="G137" s="2"/>
    </row>
    <row r="138" spans="2:7">
      <c r="B138" s="3" t="s">
        <v>172</v>
      </c>
      <c r="E138" t="s">
        <v>173</v>
      </c>
      <c r="G138" s="2"/>
    </row>
    <row r="139" spans="2:7">
      <c r="B139" s="3" t="s">
        <v>174</v>
      </c>
      <c r="E139" t="s">
        <v>175</v>
      </c>
      <c r="G139" s="2"/>
    </row>
    <row r="140" spans="2:7">
      <c r="B140" s="3" t="s">
        <v>176</v>
      </c>
      <c r="G140" s="2"/>
    </row>
    <row r="141" spans="2:7">
      <c r="B141" s="3" t="s">
        <v>135</v>
      </c>
      <c r="E141" t="s">
        <v>136</v>
      </c>
      <c r="G141" s="2"/>
    </row>
    <row r="142" spans="2:7">
      <c r="B142" s="3" t="s">
        <v>177</v>
      </c>
      <c r="E142" t="s">
        <v>178</v>
      </c>
      <c r="G142" s="2"/>
    </row>
    <row r="143" spans="2:7">
      <c r="B143" s="3" t="s">
        <v>179</v>
      </c>
      <c r="E143" t="s">
        <v>180</v>
      </c>
      <c r="G143" s="2"/>
    </row>
    <row r="144" spans="2:7">
      <c r="B144" s="3" t="s">
        <v>181</v>
      </c>
      <c r="E144" t="s">
        <v>182</v>
      </c>
      <c r="G144" s="2"/>
    </row>
    <row r="145" spans="2:7">
      <c r="B145" s="3" t="s">
        <v>183</v>
      </c>
      <c r="E145" t="s">
        <v>184</v>
      </c>
      <c r="G145" s="2"/>
    </row>
    <row r="146" spans="2:7">
      <c r="B146" s="3" t="s">
        <v>185</v>
      </c>
      <c r="G146" s="2"/>
    </row>
    <row r="147" spans="2:7">
      <c r="B147" s="3" t="s">
        <v>135</v>
      </c>
      <c r="E147" t="s">
        <v>136</v>
      </c>
      <c r="G147" s="2"/>
    </row>
    <row r="148" spans="2:7">
      <c r="B148" s="3" t="s">
        <v>177</v>
      </c>
      <c r="E148" t="s">
        <v>178</v>
      </c>
      <c r="G148" s="2"/>
    </row>
    <row r="149" spans="2:7">
      <c r="B149" s="3" t="s">
        <v>186</v>
      </c>
      <c r="E149" t="s">
        <v>187</v>
      </c>
      <c r="G149" s="2"/>
    </row>
    <row r="150" spans="2:7">
      <c r="B150" s="3" t="s">
        <v>183</v>
      </c>
      <c r="E150" t="s">
        <v>184</v>
      </c>
      <c r="G150" s="2"/>
    </row>
    <row r="151" spans="2:7">
      <c r="B151" s="92" t="s">
        <v>181</v>
      </c>
      <c r="C151" s="93"/>
      <c r="D151" s="93"/>
      <c r="E151" s="93" t="s">
        <v>188</v>
      </c>
      <c r="F151" s="93"/>
      <c r="G151" s="94"/>
    </row>
    <row r="153" spans="2:7">
      <c r="B153" t="s">
        <v>189</v>
      </c>
    </row>
  </sheetData>
  <mergeCells count="102">
    <mergeCell ref="C1:F1"/>
    <mergeCell ref="B73:C73"/>
    <mergeCell ref="B70:C70"/>
    <mergeCell ref="B69:C69"/>
    <mergeCell ref="B66:C66"/>
    <mergeCell ref="B71:C71"/>
    <mergeCell ref="B55:C55"/>
    <mergeCell ref="B67:C67"/>
    <mergeCell ref="G80:G85"/>
    <mergeCell ref="B81:D81"/>
    <mergeCell ref="B85:D85"/>
    <mergeCell ref="B80:F80"/>
    <mergeCell ref="B83:D83"/>
    <mergeCell ref="B11:C11"/>
    <mergeCell ref="D11:F11"/>
    <mergeCell ref="B12:C12"/>
    <mergeCell ref="D12:F12"/>
    <mergeCell ref="D13:F13"/>
    <mergeCell ref="B2:F2"/>
    <mergeCell ref="G2:G3"/>
    <mergeCell ref="B3:C3"/>
    <mergeCell ref="D3:F3"/>
    <mergeCell ref="B4:C4"/>
    <mergeCell ref="D4:F4"/>
    <mergeCell ref="G4:G14"/>
    <mergeCell ref="B5:C5"/>
    <mergeCell ref="D5:F5"/>
    <mergeCell ref="B6:B9"/>
    <mergeCell ref="D6:F6"/>
    <mergeCell ref="D7:F7"/>
    <mergeCell ref="D8:F8"/>
    <mergeCell ref="D9:F9"/>
    <mergeCell ref="B10:C10"/>
    <mergeCell ref="D10:F10"/>
    <mergeCell ref="B29:C29"/>
    <mergeCell ref="B30:C30"/>
    <mergeCell ref="B31:C31"/>
    <mergeCell ref="B32:C32"/>
    <mergeCell ref="B33:C33"/>
    <mergeCell ref="B14:C14"/>
    <mergeCell ref="D14:F14"/>
    <mergeCell ref="B16:F16"/>
    <mergeCell ref="G16:G33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44:C44"/>
    <mergeCell ref="D44:F44"/>
    <mergeCell ref="D47:F47"/>
    <mergeCell ref="D48:F48"/>
    <mergeCell ref="D52:F52"/>
    <mergeCell ref="B35:F35"/>
    <mergeCell ref="G35:G41"/>
    <mergeCell ref="B36:C36"/>
    <mergeCell ref="B37:B38"/>
    <mergeCell ref="B41:C41"/>
    <mergeCell ref="B46:C46"/>
    <mergeCell ref="B43:F43"/>
    <mergeCell ref="B45:C45"/>
    <mergeCell ref="G45:G55"/>
    <mergeCell ref="D49:F49"/>
    <mergeCell ref="B51:C51"/>
    <mergeCell ref="B52:C52"/>
    <mergeCell ref="D50:F50"/>
    <mergeCell ref="D51:F51"/>
    <mergeCell ref="B47:B50"/>
    <mergeCell ref="G43:G44"/>
    <mergeCell ref="D45:F45"/>
    <mergeCell ref="D46:F46"/>
    <mergeCell ref="B77:F77"/>
    <mergeCell ref="G77:G78"/>
    <mergeCell ref="B82:D82"/>
    <mergeCell ref="B84:D84"/>
    <mergeCell ref="B53:C53"/>
    <mergeCell ref="D53:F53"/>
    <mergeCell ref="B54:C54"/>
    <mergeCell ref="D54:F54"/>
    <mergeCell ref="G57:G75"/>
    <mergeCell ref="B58:C58"/>
    <mergeCell ref="B59:C59"/>
    <mergeCell ref="B60:C60"/>
    <mergeCell ref="B61:C61"/>
    <mergeCell ref="B62:C62"/>
    <mergeCell ref="B63:C63"/>
    <mergeCell ref="B64:C64"/>
    <mergeCell ref="B65:C65"/>
    <mergeCell ref="B75:C75"/>
    <mergeCell ref="B68:C68"/>
    <mergeCell ref="B78:C78"/>
    <mergeCell ref="D55:F55"/>
    <mergeCell ref="B72:C72"/>
    <mergeCell ref="B57:F57"/>
    <mergeCell ref="B74:C74"/>
  </mergeCells>
  <dataValidations count="44">
    <dataValidation type="list" allowBlank="1" showInputMessage="1" showErrorMessage="1" sqref="D4:F4" xr:uid="{538C633E-B020-44FA-955A-32758C8436E2}">
      <formula1>"VF,VM,VX, DB-5000"</formula1>
    </dataValidation>
    <dataValidation type="list" allowBlank="1" showInputMessage="1" showErrorMessage="1" sqref="D5:F5 D46:F46" xr:uid="{E22CA267-B94D-4B30-9589-852E8D60C285}">
      <formula1>"FRONT,WALK-IN,REAR"</formula1>
    </dataValidation>
    <dataValidation type="list" errorStyle="warning" allowBlank="1" showInputMessage="1" showErrorMessage="1" sqref="D6:F6" xr:uid="{0DDAADDE-892D-4E30-915F-DD13850F76F8}">
      <formula1>"FULL COLOR, MONOCHROME, Red-Green"</formula1>
    </dataValidation>
    <dataValidation type="list" errorStyle="warning" allowBlank="1" showInputMessage="1" showErrorMessage="1" sqref="D8:F8" xr:uid="{0419D4C4-8F27-4E9A-B575-0A8C5684F58B}">
      <formula1>"7X5,9X5,9X15,16X16,24X16, 18X18"</formula1>
    </dataValidation>
    <dataValidation type="list" errorStyle="warning" allowBlank="1" showInputMessage="1" showErrorMessage="1" sqref="D9:F9 D50:F50" xr:uid="{0B248DC9-A6C6-4AB8-9269-711BCF09644F}">
      <formula1>"20,34,46,66"</formula1>
    </dataValidation>
    <dataValidation type="list" allowBlank="1" showInputMessage="1" showErrorMessage="1" sqref="D12:F12 D53:F53" xr:uid="{69A4A4D8-EAA8-4731-8A9D-0AB293725FBF}">
      <formula1>"FULL MATRIX,LINE MATRIX"</formula1>
    </dataValidation>
    <dataValidation type="list" allowBlank="1" showInputMessage="1" showErrorMessage="1" sqref="D7:F7" xr:uid="{C1A1659E-AE5E-49B4-99BB-FC9F16B12D8F}">
      <formula1>"GEN 4 (24 VOLT BUS), ANTAIOS (DVX)"</formula1>
    </dataValidation>
    <dataValidation type="list" allowBlank="1" showInputMessage="1" showErrorMessage="1" sqref="O35 O77" xr:uid="{00000000-0002-0000-0000-000007000000}">
      <formula1>"DOOR SWITCH 2 (TC), "</formula1>
    </dataValidation>
    <dataValidation type="list" errorStyle="warning" allowBlank="1" showInputMessage="1" showErrorMessage="1" sqref="B36:C36" xr:uid="{8B776643-279A-4908-8D4B-360380D9AFE1}">
      <formula1>"--,DOOR SWITCH 2 (TC),'"</formula1>
    </dataValidation>
    <dataValidation type="list" allowBlank="1" showInputMessage="1" showErrorMessage="1" sqref="D31" xr:uid="{17F86F90-4755-4BBC-B16C-9A47AD6697A6}">
      <formula1>"0,1,2, YES, NO"</formula1>
    </dataValidation>
    <dataValidation type="list" allowBlank="1" showInputMessage="1" showErrorMessage="1" sqref="D24" xr:uid="{9983D432-C5DA-4662-A269-D13F6A057F15}">
      <formula1>"0,1"</formula1>
    </dataValidation>
    <dataValidation type="list" allowBlank="1" showInputMessage="1" showErrorMessage="1" sqref="D30" xr:uid="{552D89CE-910D-4C2A-AC2D-C2850667E636}">
      <formula1>"YES,NO"</formula1>
    </dataValidation>
    <dataValidation type="list" errorStyle="warning" allowBlank="1" showInputMessage="1" showErrorMessage="1" sqref="D27:D29 D67 D71" xr:uid="{22D88420-7DB3-4399-BE35-3F3B649F22FF}">
      <formula1>"YES,NO"</formula1>
    </dataValidation>
    <dataValidation type="list" allowBlank="1" showInputMessage="1" showErrorMessage="1" sqref="B37:C38 B41:C42 B78:C78" xr:uid="{9D95D93F-1106-4683-AC31-5C7C82D8EFE7}">
      <formula1>"MINI DC I/O 6,'"</formula1>
    </dataValidation>
    <dataValidation type="list" errorStyle="warning" allowBlank="1" showInputMessage="1" showErrorMessage="1" sqref="D26" xr:uid="{844DCB1B-1135-40F9-BFBB-7CB1D50566A1}">
      <formula1>"NO,1,2,3,4,5,6,7,8,9,10"</formula1>
    </dataValidation>
    <dataValidation type="list" errorStyle="warning" allowBlank="1" showInputMessage="1" showErrorMessage="1" sqref="D21" xr:uid="{FDFF811A-538D-468C-8432-F3B1D5A53297}">
      <formula1>"NO,1,2,3,4,5,6,7,8"</formula1>
    </dataValidation>
    <dataValidation type="list" errorStyle="warning" allowBlank="1" showInputMessage="1" showErrorMessage="1" sqref="D32" xr:uid="{EB97D327-9E2B-48FC-8AB4-ED6196ADC35B}">
      <formula1>"?,NO,1,2"</formula1>
    </dataValidation>
    <dataValidation type="list" errorStyle="warning" allowBlank="1" showInputMessage="1" showErrorMessage="1" sqref="F25" xr:uid="{8DA91CE2-BC5B-4CD1-BA5E-419FC0102A9D}">
      <formula1>"'--,CAN,I/O"</formula1>
    </dataValidation>
    <dataValidation type="list" allowBlank="1" showInputMessage="1" showErrorMessage="1" sqref="F24" xr:uid="{1A048B2E-9638-4CA9-92A7-551DC6BB515D}">
      <formula1>"?, CONNECT TO MODULE - YES, CONNECT TO MODULE - NO"</formula1>
    </dataValidation>
    <dataValidation type="list" allowBlank="1" showInputMessage="1" showErrorMessage="1" sqref="E31" xr:uid="{3E376BDC-41A4-45C9-8451-A88127770176}">
      <formula1>"Alternate, Synchronize"</formula1>
    </dataValidation>
    <dataValidation type="list" errorStyle="warning" allowBlank="1" showInputMessage="1" showErrorMessage="1" sqref="D33:D34" xr:uid="{9C97C335-F31D-4769-8021-2FABFA6938F8}">
      <formula1>"?,Gen IV, PS Redundancy Board, Eltek Power on the Ground"</formula1>
    </dataValidation>
    <dataValidation type="list" errorStyle="warning" allowBlank="1" showInputMessage="1" showErrorMessage="1" sqref="D14:F14 D55:F55" xr:uid="{33932858-0D13-466C-B5A4-93080EA25382}">
      <formula1>"ROWS,BAYS"</formula1>
    </dataValidation>
    <dataValidation type="list" allowBlank="1" showInputMessage="1" showErrorMessage="1" sqref="F37" xr:uid="{AAB2C672-AAD5-43BC-8990-0EDD57F70283}">
      <formula1>"', Auxiliary, Default IP, Specify IP"</formula1>
    </dataValidation>
    <dataValidation type="list" allowBlank="1" showInputMessage="1" showErrorMessage="1" sqref="E38" xr:uid="{8CCF3F93-DF2E-431C-9DEC-040920C8D4DE}">
      <formula1>"', Serial,Ethernet"</formula1>
    </dataValidation>
    <dataValidation type="list" allowBlank="1" showInputMessage="1" showErrorMessage="1" sqref="E37" xr:uid="{5770FBE9-9127-4EF1-93A2-239ECA7075F3}">
      <formula1>"',1 Hour,2 Hour,3 Hour, 4 Hour,5 Hour"</formula1>
    </dataValidation>
    <dataValidation type="list" allowBlank="1" showInputMessage="1" sqref="C38" xr:uid="{B877167C-9080-4758-A047-EE42FFD40BB3}">
      <formula1>"',Control equipment,Entire display"</formula1>
    </dataValidation>
    <dataValidation type="list" errorStyle="warning" allowBlank="1" showInputMessage="1" showErrorMessage="1" sqref="C37" xr:uid="{A5C9464B-43EE-4A7A-82CC-459C918A3FC9}">
      <formula1>"',ALPHA FXM SERIES,TRIPPLITE,Generic UPS"</formula1>
    </dataValidation>
    <dataValidation type="list" allowBlank="1" showInputMessage="1" sqref="D37" xr:uid="{29BDF287-5668-44D5-96EC-EB84E7C381A6}">
      <formula1>"', 'By Brightness %, By Power"</formula1>
    </dataValidation>
    <dataValidation type="list" allowBlank="1" showInputMessage="1" sqref="D38" xr:uid="{8100747C-7EFD-479B-8E60-C6E3C5187CB2}">
      <formula1>"',Percent - 50%, Watts - 1800, Watts - 1100, Watts - 650"</formula1>
    </dataValidation>
    <dataValidation type="list" allowBlank="1" showInputMessage="1" showErrorMessage="1" sqref="B37:B38" xr:uid="{84518EE8-8F23-4A86-B94B-F836696BB4CA}">
      <formula1>"',UPS"</formula1>
    </dataValidation>
    <dataValidation type="list" errorStyle="warning" allowBlank="1" showInputMessage="1" showErrorMessage="1" sqref="D22:D23" xr:uid="{87CE7D83-06DD-4F83-A1B9-E3B46230779F}">
      <formula1>"YES, NO"</formula1>
    </dataValidation>
    <dataValidation type="list" allowBlank="1" showInputMessage="1" showErrorMessage="1" sqref="F22:F23" xr:uid="{6C81F1DB-F5FE-4FF2-9620-D8C822750D9B}">
      <formula1>"', Isolation Boards in Sign - Yes, Isolation Boards in Sign - No"</formula1>
    </dataValidation>
    <dataValidation type="list" errorStyle="warning" allowBlank="1" showInputMessage="1" sqref="C39:C40" xr:uid="{0830831F-A972-49C1-BC47-BC7D0DCEB309}">
      <formula1>"', Module Output - ?"</formula1>
    </dataValidation>
    <dataValidation type="list" allowBlank="1" showInputMessage="1" showErrorMessage="1" sqref="B39:B40" xr:uid="{D8AF5BE0-FAD9-4C54-AC75-CC4A9CA69286}">
      <formula1>"', ?, PS Redundancy Board"</formula1>
    </dataValidation>
    <dataValidation type="list" errorStyle="warning" allowBlank="1" showInputMessage="1" showErrorMessage="1" sqref="D25" xr:uid="{5BC3A260-90C9-4FDE-A6F8-06D9B67817ED}">
      <formula1>"?,NO,1,2,3,4,5,6,7,8,9,10"</formula1>
    </dataValidation>
    <dataValidation type="list" allowBlank="1" showInputMessage="1" showErrorMessage="1" sqref="F21" xr:uid="{3BFEE8B6-DDF2-47D5-A014-B563A93E58FD}">
      <formula1>"?, IN SIGN - YES, IN SIGN - NO"</formula1>
    </dataValidation>
    <dataValidation type="list" allowBlank="1" showInputMessage="1" showErrorMessage="1" sqref="E73" xr:uid="{F420AD72-B821-4FEA-8453-901D3F147EF5}">
      <formula1>"',Alternate, Synchronize"</formula1>
    </dataValidation>
    <dataValidation type="list" errorStyle="warning" allowBlank="1" showInputMessage="1" showErrorMessage="1" sqref="D75:D76" xr:uid="{5AB0FF58-BB63-4525-A223-0DF31A7850C8}">
      <formula1>"PS REDUNDANCY BOARD, ELTEK POWER ON GROUND"</formula1>
    </dataValidation>
    <dataValidation type="list" allowBlank="1" showInputMessage="1" showErrorMessage="1" sqref="D48:F48" xr:uid="{FF7E3025-2084-44A1-B898-13BA7872E16C}">
      <formula1>"GEN 4 (24 VOLT BUS), ProLink5, "</formula1>
    </dataValidation>
    <dataValidation type="list" allowBlank="1" showInputMessage="1" showErrorMessage="1" sqref="D73" xr:uid="{FA71B580-73E1-44BE-A392-FFCF64B38CA1}">
      <formula1>"?, Yes, No"</formula1>
    </dataValidation>
    <dataValidation errorStyle="warning" allowBlank="1" showInputMessage="1" showErrorMessage="1" sqref="F65" xr:uid="{1969CA4D-ADE2-41FE-8342-40D2FC69675D}"/>
    <dataValidation type="list" errorStyle="warning" allowBlank="1" showInputMessage="1" showErrorMessage="1" sqref="D49:F49" xr:uid="{B3F20E08-9619-4E77-A0FB-3E7DC3B7499A}">
      <formula1>"9X5,9X15,16X16,24X16, 18X18"</formula1>
    </dataValidation>
    <dataValidation type="list" errorStyle="warning" allowBlank="1" showInputMessage="1" showErrorMessage="1" sqref="D47:F47" xr:uid="{707236A0-3D01-4782-9CE0-94B037873714}">
      <formula1>"FULL COLOR, MONOCHROME"</formula1>
    </dataValidation>
    <dataValidation type="list" allowBlank="1" showInputMessage="1" showErrorMessage="1" sqref="D45:F45" xr:uid="{3C994AD1-3152-4661-97E3-D0D58CB29775}">
      <formula1>"VF,VM,VX, DB-5000, VSLS"</formula1>
    </dataValidation>
  </dataValidations>
  <pageMargins left="0.25" right="0.25" top="0.75" bottom="0.75" header="0.3" footer="0.3"/>
  <pageSetup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C32006</OrderProject_x0020_ID>
    <DocNumber xmlns="2cc016c5-161d-4d6b-a532-6cf687f4a3ab">DD5707070</DocNumber>
    <Rev xmlns="2cc016c5-161d-4d6b-a532-6cf687f4a3ab">00</Rev>
    <_dlc_DocId xmlns="b479dd50-8d7e-4b78-9fb1-00cf65781f6b">75D2Y5VYC55K-1220653723-65692</_dlc_DocId>
    <_dlc_DocIdUrl xmlns="b479dd50-8d7e-4b78-9fb1-00cf65781f6b">
      <Url>https://daktronics.sharepoint.com/sites/docs-engineering/_layouts/15/DocIdRedir.aspx?ID=75D2Y5VYC55K-1220653723-65692</Url>
      <Description>75D2Y5VYC55K-1220653723-65692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B8EF2D-EE65-40D5-A8CC-286C5D05CB54}"/>
</file>

<file path=customXml/itemProps2.xml><?xml version="1.0" encoding="utf-8"?>
<ds:datastoreItem xmlns:ds="http://schemas.openxmlformats.org/officeDocument/2006/customXml" ds:itemID="{D29D67C7-EE3E-4AC7-ABCD-EE116CD99BDB}"/>
</file>

<file path=customXml/itemProps3.xml><?xml version="1.0" encoding="utf-8"?>
<ds:datastoreItem xmlns:ds="http://schemas.openxmlformats.org/officeDocument/2006/customXml" ds:itemID="{09EBFFDF-4511-4C10-A4A0-73553F70C8B4}"/>
</file>

<file path=customXml/itemProps4.xml><?xml version="1.0" encoding="utf-8"?>
<ds:datastoreItem xmlns:ds="http://schemas.openxmlformats.org/officeDocument/2006/customXml" ds:itemID="{C127A6D3-3240-4203-9B28-8174F25229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C32006 Penn DOT, Site Config, Node 3, 4, &amp; 5</dc:title>
  <dc:subject/>
  <dc:creator>Dan Muzzey</dc:creator>
  <cp:keywords/>
  <dc:description/>
  <cp:lastModifiedBy>Shelby McClain</cp:lastModifiedBy>
  <cp:revision/>
  <dcterms:created xsi:type="dcterms:W3CDTF">2017-03-27T20:46:42Z</dcterms:created>
  <dcterms:modified xsi:type="dcterms:W3CDTF">2026-07-30T22:32:17Z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aadb0b4f-921c-4e2a-9bf1-5b0da70a34b3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