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mcharbo\Downloads\"/>
    </mc:Choice>
  </mc:AlternateContent>
  <xr:revisionPtr revIDLastSave="0" documentId="13_ncr:1_{615E36D3-909B-4117-B6F8-EDC904E6C631}" xr6:coauthVersionLast="47" xr6:coauthVersionMax="47" xr10:uidLastSave="{00000000-0000-0000-0000-000000000000}"/>
  <bookViews>
    <workbookView xWindow="32925" yWindow="3795" windowWidth="21600" windowHeight="11835" xr2:uid="{00000000-000D-0000-FFFF-FFFF00000000}"/>
  </bookViews>
  <sheets>
    <sheet name="Sheet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2" i="2" l="1"/>
  <c r="D85" i="2"/>
  <c r="E85" i="2"/>
  <c r="F85" i="2"/>
  <c r="F88" i="2"/>
  <c r="F89" i="2"/>
  <c r="E41" i="2"/>
  <c r="D41" i="2"/>
  <c r="E40" i="2"/>
  <c r="D40" i="2"/>
  <c r="E39" i="2"/>
  <c r="D39" i="2"/>
  <c r="F36" i="2"/>
  <c r="E36" i="2"/>
  <c r="D3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FFA1DAA-8F6A-451D-8DC5-152B3FE54B76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ADCA4605-9C10-4650-9701-55F7A655C04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A725AC0A-DC23-4419-A956-6FC16C25B725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A7AECF40-3FC8-4821-9B6D-B553C581A3A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8332F1FB-D426-48B6-B778-B917B458859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421DFEFF-289D-4890-8DB6-EFF45607647F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DE40A01B-600F-47CC-B952-BEEE618AC1A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3DC331B-7676-4ED0-A19A-E7F23D457C8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9AEAE17D-31BA-440B-99AD-70E058533CA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0AC8D5DC-6E55-4623-9BB6-3CA16ABEDE7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B01A367-1445-4C45-A86F-A532C2ED5827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F2A56E4D-437E-492B-A54A-B0EE6676CBF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36D6DAD6-AECB-4798-902A-B0B0864F399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G47" authorId="0" shapeId="0" xr:uid="{B8262498-9FDD-4F90-B28F-505139A0D2CC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56" authorId="0" shapeId="0" xr:uid="{EAD1B268-F26E-452C-84E2-5A2165EFA2A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57" authorId="1" shapeId="0" xr:uid="{37F1711D-B185-466B-B2EB-0690A122D2E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73" authorId="1" shapeId="0" xr:uid="{2CCC0CAA-7A10-4D3F-8064-B374DF1BDBFC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79" authorId="1" shapeId="0" xr:uid="{DFEE4241-6BE4-46A4-B2DA-CB5B536D383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86" authorId="1" shapeId="0" xr:uid="{B18D98FB-B282-4D57-AED3-CC64DD316F7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95" authorId="1" shapeId="0" xr:uid="{10D637AC-1D8B-4CEE-9F1C-10070092B4A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INVERTED - NO, WHEN GOING TO VFC
INVERTED - YES, WHEN GOING TO DC I/O BOARD</t>
        </r>
      </text>
    </comment>
    <comment ref="F100" authorId="1" shapeId="0" xr:uid="{FA4AABA0-0239-462B-859C-D43279708F3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INVERTED - NO, WHEN GOING TO VFC
INVERTED - YES, WHEN GOING TO DC I/O BOARD</t>
        </r>
      </text>
    </comment>
    <comment ref="F105" authorId="1" shapeId="0" xr:uid="{62D1D252-6253-403E-BD1F-839B5AC0934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INVERTED - NO, WHEN GOING TO VFC
INVERTED - YES, WHEN GOING TO DC I/O BOARD</t>
        </r>
      </text>
    </comment>
    <comment ref="F110" authorId="1" shapeId="0" xr:uid="{316AA21E-24C7-4E09-9800-3E396FA1ECB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INVERTED - NO, WHEN GOING TO VFC
INVERTED - YES, WHEN GOING TO DC I/O BOARD</t>
        </r>
      </text>
    </comment>
    <comment ref="F115" authorId="1" shapeId="0" xr:uid="{75DA27DB-032B-471D-9997-AA6BC414D5C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INVERTED - NO, WHEN GOING TO VFC
INVERTED - YES, WHEN GOING TO DC I/O BOARD</t>
        </r>
      </text>
    </comment>
  </commentList>
</comments>
</file>

<file path=xl/sharedStrings.xml><?xml version="1.0" encoding="utf-8"?>
<sst xmlns="http://schemas.openxmlformats.org/spreadsheetml/2006/main" count="348" uniqueCount="129">
  <si>
    <t>Rev 00</t>
  </si>
  <si>
    <t>SYSTEM CONFIGURATION FOR DMS @1
VF-2420-96X288-20-RGB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</si>
  <si>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</si>
  <si>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</si>
  <si>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</si>
  <si>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</si>
  <si>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</si>
  <si>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</si>
  <si>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</si>
  <si>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</si>
  <si>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</si>
  <si>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</si>
  <si>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</si>
  <si>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</si>
  <si>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</si>
  <si>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</si>
  <si>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</si>
  <si>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</si>
  <si>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</si>
  <si>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</si>
  <si>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</si>
  <si>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</si>
  <si>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</si>
  <si>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</si>
  <si>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</si>
  <si>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</si>
  <si>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</si>
  <si>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</si>
  <si>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</si>
  <si>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</si>
  <si>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</si>
  <si>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</si>
  <si>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</si>
  <si>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</si>
  <si>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</si>
  <si>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</si>
  <si>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</si>
  <si>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</si>
  <si>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</si>
  <si>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</si>
  <si>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</si>
  <si>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</si>
  <si>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</si>
  <si>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</si>
  <si>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</si>
  <si>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</si>
  <si>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</si>
  <si>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</si>
  <si>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</si>
  <si>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</si>
  <si>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</si>
  <si>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</si>
  <si>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</si>
  <si>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</si>
  <si>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</si>
  <si>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</si>
  <si>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</si>
  <si>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</si>
  <si>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SYSTEM CONFIGURATION FOR LUS @4
VX-2420-48X48-20-RGB @4</t>
  </si>
  <si>
    <t>VX</t>
  </si>
  <si>
    <t>Gen IV</t>
  </si>
  <si>
    <t>DOOR SWITCH 2 (TC)</t>
  </si>
  <si>
    <t>PS Redundancy Board</t>
  </si>
  <si>
    <t>Module Output - 2</t>
  </si>
  <si>
    <t>On 1st Display Interface</t>
  </si>
  <si>
    <t>CUSTOM OPTIONS</t>
  </si>
  <si>
    <t>SYSTEM BACKUP FILES</t>
  </si>
  <si>
    <t>TRANSLATION TABLE</t>
  </si>
  <si>
    <t>N/A</t>
  </si>
  <si>
    <t>SUPPORTS 0HSS 40</t>
  </si>
  <si>
    <t>Reference Drawings</t>
  </si>
  <si>
    <t>VF-2420 Drawings:</t>
  </si>
  <si>
    <t>Shop Drawing, VF-24**-96x288-20-*</t>
  </si>
  <si>
    <t>DWG-3584076</t>
  </si>
  <si>
    <t>Site Riser, One VF-2X20, VFC in Traffic Cabinet</t>
  </si>
  <si>
    <t>DWG-3686201</t>
  </si>
  <si>
    <t>Schematic, Ventilation Fans for 64-432 Wide Signs</t>
  </si>
  <si>
    <t>DWG-3783622</t>
  </si>
  <si>
    <t>Schematic, VF-24X0, 120 VAC</t>
  </si>
  <si>
    <t>DWG-4558073</t>
  </si>
  <si>
    <t>Schematic, Signal, VF-2420 Generic by Bay</t>
  </si>
  <si>
    <t>DWG-5003211</t>
  </si>
  <si>
    <t>Rear Electrical, VF-2420-96x288-20-RGB</t>
  </si>
  <si>
    <t>DWG-5298409</t>
  </si>
  <si>
    <t>Site Riser, Five VX-2420, One VF, Multi Sign</t>
  </si>
  <si>
    <t>DWG-5303105</t>
  </si>
  <si>
    <t>Site Riser, Four VX-2420, One VF, Multi Sign</t>
  </si>
  <si>
    <t>DWG-5303417</t>
  </si>
  <si>
    <t>VX-2420 Drawings:</t>
  </si>
  <si>
    <t>Final Assembly Detail, VX-2420</t>
  </si>
  <si>
    <t>DWG-4679904</t>
  </si>
  <si>
    <t>Shop Drawing, VX-2420-48x48-20</t>
  </si>
  <si>
    <t>DWG-4679911</t>
  </si>
  <si>
    <t>Schematic, AC and DC Power, VX-2420-48x48-20-RGB</t>
  </si>
  <si>
    <t>DWG-4704998</t>
  </si>
  <si>
    <t>Schematic, Signal, VX-2420</t>
  </si>
  <si>
    <t>DWG-4709224</t>
  </si>
  <si>
    <t>Site Riser, Four VX-2420, Multi Sign</t>
  </si>
  <si>
    <t>DWG-5299282</t>
  </si>
  <si>
    <t>Site Riser, Five VX-2420, Multi Sign</t>
  </si>
  <si>
    <t>DWG-5299945</t>
  </si>
  <si>
    <t>Site Riser, Six VX-2420, Multi Sign</t>
  </si>
  <si>
    <t>DWG-5300058</t>
  </si>
  <si>
    <t>Site Riser, Eight VX-2420, Multi Sign</t>
  </si>
  <si>
    <t>DWG-5300078</t>
  </si>
  <si>
    <t>Site Notes</t>
  </si>
  <si>
    <t>* PERIPHERAL CONFIGURATION - ADVANCED SETUP</t>
  </si>
  <si>
    <t>ADD DC I/O SENSOR</t>
  </si>
  <si>
    <t>DC I/O 1</t>
  </si>
  <si>
    <t>SWITCH 5 ON</t>
  </si>
  <si>
    <t>ON VIDEO PROCESSOR</t>
  </si>
  <si>
    <t>ADD SWITCH</t>
  </si>
  <si>
    <t>BINARY</t>
  </si>
  <si>
    <t>CONTROL PIN - 1</t>
  </si>
  <si>
    <t>ACTIVATION INPUT - NO</t>
  </si>
  <si>
    <t>SUPPORT REACTIVATION - NO</t>
  </si>
  <si>
    <t>MOMENTARY - NO</t>
  </si>
  <si>
    <t>INVERTED - YES</t>
  </si>
  <si>
    <t>CONTROL PIN - 7</t>
  </si>
  <si>
    <t>PERMANENT MESSAGE PACKAGE</t>
  </si>
  <si>
    <t>SYSTEM BACKUP FILES WITH I/O SYSTEM (Temporary Setup)</t>
  </si>
  <si>
    <t>INPUTS TO USE - 4</t>
  </si>
  <si>
    <t>CONTROL PIN - 5</t>
  </si>
  <si>
    <t>INPUTS TO USE - 2</t>
  </si>
  <si>
    <t>CONTROL PIN - 9</t>
  </si>
  <si>
    <t>CONTROL PIN - 11</t>
  </si>
  <si>
    <t>THE BELOW SETTINGS (MARKED WITH AN *) ARE SPECIFIC TO SITES THAT ARE USING AN I/O BOARD.</t>
  </si>
  <si>
    <t>1,2,4,5</t>
  </si>
  <si>
    <t>C32027 Virginia DOT, Site Config, VF-2420-96X288 (DMS) @1 Middle, VX-2420-48X48 G5 (LUS) @4 Sides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</si>
</sst>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2" xfId="0" applyBorder="1"/>
    <xf numFmtId="0" fontId="0" fillId="0" borderId="12" xfId="0" quotePrefix="1" applyBorder="1"/>
    <xf numFmtId="0" fontId="0" fillId="0" borderId="23" xfId="0" applyBorder="1"/>
    <xf numFmtId="0" fontId="0" fillId="0" borderId="23" xfId="0" quotePrefix="1" applyBorder="1"/>
    <xf numFmtId="0" fontId="0" fillId="0" borderId="24" xfId="0" quotePrefix="1" applyBorder="1"/>
    <xf numFmtId="0" fontId="0" fillId="0" borderId="0" xfId="0" applyAlignment="1">
      <alignment horizontal="center"/>
    </xf>
    <xf numFmtId="0" fontId="0" fillId="2" borderId="12" xfId="0" quotePrefix="1" applyFill="1" applyBorder="1"/>
    <xf numFmtId="0" fontId="0" fillId="2" borderId="12" xfId="0" quotePrefix="1" applyFill="1" applyBorder="1" applyAlignment="1">
      <alignment horizontal="left"/>
    </xf>
    <xf numFmtId="0" fontId="0" fillId="2" borderId="25" xfId="0" quotePrefix="1" applyFill="1" applyBorder="1"/>
    <xf numFmtId="9" fontId="0" fillId="2" borderId="12" xfId="0" quotePrefix="1" applyNumberFormat="1" applyFill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31" xfId="0" quotePrefix="1" applyBorder="1"/>
    <xf numFmtId="0" fontId="0" fillId="0" borderId="31" xfId="0" applyBorder="1" applyAlignment="1">
      <alignment horizontal="center" vertical="center"/>
    </xf>
    <xf numFmtId="0" fontId="0" fillId="0" borderId="12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3" xfId="0" quotePrefix="1" applyBorder="1" applyAlignment="1">
      <alignment horizontal="left"/>
    </xf>
    <xf numFmtId="0" fontId="0" fillId="0" borderId="9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4" xfId="0" quotePrefix="1" applyBorder="1"/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25" xfId="0" applyBorder="1"/>
    <xf numFmtId="0" fontId="0" fillId="0" borderId="25" xfId="0" quotePrefix="1" applyBorder="1"/>
    <xf numFmtId="0" fontId="0" fillId="0" borderId="40" xfId="0" quotePrefix="1" applyBorder="1" applyAlignment="1">
      <alignment horizontal="left"/>
    </xf>
    <xf numFmtId="0" fontId="0" fillId="0" borderId="41" xfId="0" quotePrefix="1" applyBorder="1"/>
    <xf numFmtId="0" fontId="0" fillId="0" borderId="36" xfId="0" quotePrefix="1" applyBorder="1" applyAlignment="1">
      <alignment horizontal="left"/>
    </xf>
    <xf numFmtId="0" fontId="0" fillId="0" borderId="37" xfId="0" quotePrefix="1" applyBorder="1"/>
    <xf numFmtId="0" fontId="0" fillId="0" borderId="34" xfId="0" quotePrefix="1" applyBorder="1"/>
    <xf numFmtId="0" fontId="3" fillId="0" borderId="0" xfId="0" applyFont="1"/>
    <xf numFmtId="0" fontId="0" fillId="0" borderId="20" xfId="0" quotePrefix="1" applyBorder="1"/>
    <xf numFmtId="0" fontId="0" fillId="0" borderId="21" xfId="0" quotePrefix="1" applyBorder="1"/>
    <xf numFmtId="0" fontId="0" fillId="0" borderId="22" xfId="0" quotePrefix="1" applyBorder="1"/>
    <xf numFmtId="0" fontId="0" fillId="3" borderId="12" xfId="0" quotePrefix="1" applyFill="1" applyBorder="1" applyAlignment="1">
      <alignment vertical="center"/>
    </xf>
    <xf numFmtId="9" fontId="0" fillId="3" borderId="12" xfId="0" quotePrefix="1" applyNumberFormat="1" applyFill="1" applyBorder="1" applyAlignment="1">
      <alignment horizontal="left"/>
    </xf>
    <xf numFmtId="0" fontId="0" fillId="3" borderId="23" xfId="0" quotePrefix="1" applyFill="1" applyBorder="1"/>
    <xf numFmtId="0" fontId="0" fillId="3" borderId="13" xfId="0" quotePrefix="1" applyFill="1" applyBorder="1" applyAlignment="1">
      <alignment vertical="center"/>
    </xf>
    <xf numFmtId="0" fontId="0" fillId="3" borderId="13" xfId="0" quotePrefix="1" applyFill="1" applyBorder="1"/>
    <xf numFmtId="9" fontId="0" fillId="3" borderId="13" xfId="0" quotePrefix="1" applyNumberFormat="1" applyFill="1" applyBorder="1" applyAlignment="1">
      <alignment horizontal="left"/>
    </xf>
    <xf numFmtId="0" fontId="0" fillId="3" borderId="24" xfId="0" quotePrefix="1" applyFill="1" applyBorder="1"/>
    <xf numFmtId="0" fontId="0" fillId="3" borderId="16" xfId="0" quotePrefix="1" applyFill="1" applyBorder="1" applyAlignment="1">
      <alignment vertical="center" wrapText="1"/>
    </xf>
    <xf numFmtId="0" fontId="0" fillId="3" borderId="18" xfId="0" quotePrefix="1" applyFill="1" applyBorder="1" applyAlignment="1">
      <alignment vertical="center" wrapText="1"/>
    </xf>
    <xf numFmtId="0" fontId="0" fillId="0" borderId="16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2" borderId="16" xfId="0" quotePrefix="1" applyFill="1" applyBorder="1" applyAlignment="1">
      <alignment horizontal="center" vertical="center"/>
    </xf>
    <xf numFmtId="0" fontId="0" fillId="0" borderId="38" xfId="0" quotePrefix="1" applyBorder="1" applyAlignment="1">
      <alignment horizontal="left"/>
    </xf>
    <xf numFmtId="0" fontId="0" fillId="0" borderId="39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3" xfId="0" applyBorder="1" applyAlignment="1">
      <alignment horizontal="left"/>
    </xf>
    <xf numFmtId="0" fontId="3" fillId="0" borderId="32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5" xfId="0" applyBorder="1" applyAlignment="1">
      <alignment horizontal="left"/>
    </xf>
    <xf numFmtId="0" fontId="0" fillId="0" borderId="16" xfId="0" applyBorder="1" applyAlignment="1">
      <alignment horizontal="left" vertical="center"/>
    </xf>
    <xf numFmtId="0" fontId="0" fillId="0" borderId="12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30" xfId="0" applyBorder="1" applyAlignment="1">
      <alignment horizontal="left"/>
    </xf>
    <xf numFmtId="0" fontId="0" fillId="0" borderId="11" xfId="0" applyBorder="1" applyAlignment="1">
      <alignment horizontal="left"/>
    </xf>
    <xf numFmtId="0" fontId="3" fillId="0" borderId="42" xfId="0" applyFont="1" applyBorder="1" applyAlignment="1">
      <alignment horizont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29" xfId="0" applyFont="1" applyBorder="1" applyAlignment="1">
      <alignment horizontal="center" wrapText="1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0" xfId="0" quotePrefix="1" applyBorder="1" applyAlignment="1">
      <alignment horizontal="left"/>
    </xf>
    <xf numFmtId="0" fontId="0" fillId="0" borderId="0" xfId="0" quotePrefix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3" fillId="0" borderId="45" xfId="0" applyFont="1" applyBorder="1" applyAlignment="1">
      <alignment horizontal="center"/>
    </xf>
    <xf numFmtId="0" fontId="0" fillId="0" borderId="44" xfId="0" applyBorder="1"/>
    <xf numFmtId="0" fontId="0" fillId="0" borderId="15" xfId="0" applyBorder="1"/>
    <xf numFmtId="0" fontId="3" fillId="0" borderId="45" xfId="0" applyFont="1" applyBorder="1" applyAlignment="1">
      <alignment horizontal="center" wrapText="1"/>
    </xf>
    <xf numFmtId="0" fontId="0" fillId="0" borderId="43" xfId="0" quotePrefix="1" applyBorder="1" applyAlignment="1">
      <alignment horizontal="left"/>
    </xf>
    <xf numFmtId="0" fontId="0" fillId="0" borderId="46" xfId="0" applyBorder="1"/>
    <xf numFmtId="0" fontId="3" fillId="0" borderId="17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0" fillId="0" borderId="48" xfId="0" applyBorder="1" applyAlignment="1">
      <alignment horizontal="center" vertical="center"/>
    </xf>
    <xf numFmtId="0" fontId="0" fillId="0" borderId="4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A15B8-98FB-4F71-BC04-0944B564C47D}">
  <dimension ref="A1:I151"/>
  <sheetViews>
    <sheetView tabSelected="1" workbookViewId="0">
      <selection activeCell="E119" sqref="E119:F119"/>
    </sheetView>
  </sheetViews>
  <sheetFormatPr defaultRowHeight="15" x14ac:dyDescent="0.25"/>
  <cols>
    <col min="2" max="2" width="22.85546875" customWidth="1"/>
    <col min="3" max="3" width="26.42578125" customWidth="1"/>
    <col min="4" max="4" width="27.42578125" customWidth="1"/>
    <col min="5" max="5" width="25.85546875" customWidth="1"/>
    <col min="6" max="6" width="27.7109375" bestFit="1" customWidth="1"/>
  </cols>
  <sheetData>
    <row r="1" spans="2:7" ht="15.75" thickBot="1" x14ac:dyDescent="0.3">
      <c r="B1" s="42"/>
      <c r="C1" s="111" t="s">
        <v>128</v>
      </c>
      <c r="D1" s="111"/>
      <c r="E1" s="111"/>
      <c r="F1" s="111"/>
      <c r="G1" s="14" t="s">
        <v>0</v>
      </c>
    </row>
    <row r="2" spans="2:7" ht="31.5" customHeight="1" thickBot="1" x14ac:dyDescent="0.3">
      <c r="B2" s="112" t="s">
        <v>58</v>
      </c>
      <c r="C2" s="98"/>
      <c r="D2" s="98"/>
      <c r="E2" s="98"/>
      <c r="F2" s="99"/>
      <c r="G2" s="95" t="s">
        <v>2</v>
      </c>
    </row>
    <row r="3" spans="2:7" ht="15.75" thickBot="1" x14ac:dyDescent="0.3">
      <c r="B3" s="87" t="s">
        <v>3</v>
      </c>
      <c r="C3" s="79"/>
      <c r="D3" s="79" t="s">
        <v>4</v>
      </c>
      <c r="E3" s="79"/>
      <c r="F3" s="80"/>
      <c r="G3" s="96"/>
    </row>
    <row r="4" spans="2:7" x14ac:dyDescent="0.25">
      <c r="B4" s="55" t="s">
        <v>5</v>
      </c>
      <c r="C4" s="56"/>
      <c r="D4" s="56" t="s">
        <v>59</v>
      </c>
      <c r="E4" s="56"/>
      <c r="F4" s="57"/>
      <c r="G4" s="76" t="s">
        <v>127</v>
      </c>
    </row>
    <row r="5" spans="2:7" x14ac:dyDescent="0.25">
      <c r="B5" s="55" t="s">
        <v>7</v>
      </c>
      <c r="C5" s="56"/>
      <c r="D5" s="56" t="s">
        <v>8</v>
      </c>
      <c r="E5" s="56"/>
      <c r="F5" s="57"/>
      <c r="G5" s="77"/>
    </row>
    <row r="6" spans="2:7" x14ac:dyDescent="0.25">
      <c r="B6" s="90" t="s">
        <v>9</v>
      </c>
      <c r="C6" s="9" t="s">
        <v>10</v>
      </c>
      <c r="D6" s="56" t="s">
        <v>11</v>
      </c>
      <c r="E6" s="56"/>
      <c r="F6" s="57"/>
      <c r="G6" s="77"/>
    </row>
    <row r="7" spans="2:7" x14ac:dyDescent="0.25">
      <c r="B7" s="90"/>
      <c r="C7" s="9" t="s">
        <v>12</v>
      </c>
      <c r="D7" s="56" t="s">
        <v>13</v>
      </c>
      <c r="E7" s="56"/>
      <c r="F7" s="57"/>
      <c r="G7" s="77"/>
    </row>
    <row r="8" spans="2:7" x14ac:dyDescent="0.25">
      <c r="B8" s="90"/>
      <c r="C8" s="9" t="s">
        <v>14</v>
      </c>
      <c r="D8" s="56" t="s">
        <v>15</v>
      </c>
      <c r="E8" s="56"/>
      <c r="F8" s="57"/>
      <c r="G8" s="77"/>
    </row>
    <row r="9" spans="2:7" x14ac:dyDescent="0.25">
      <c r="B9" s="90"/>
      <c r="C9" s="9" t="s">
        <v>16</v>
      </c>
      <c r="D9" s="91">
        <v>20</v>
      </c>
      <c r="E9" s="91"/>
      <c r="F9" s="94"/>
      <c r="G9" s="77"/>
    </row>
    <row r="10" spans="2:7" x14ac:dyDescent="0.25">
      <c r="B10" s="55" t="s">
        <v>17</v>
      </c>
      <c r="C10" s="56"/>
      <c r="D10" s="91">
        <v>48</v>
      </c>
      <c r="E10" s="91"/>
      <c r="F10" s="94"/>
      <c r="G10" s="77"/>
    </row>
    <row r="11" spans="2:7" x14ac:dyDescent="0.25">
      <c r="B11" s="55" t="s">
        <v>18</v>
      </c>
      <c r="C11" s="56"/>
      <c r="D11" s="91">
        <v>48</v>
      </c>
      <c r="E11" s="91"/>
      <c r="F11" s="94"/>
      <c r="G11" s="77"/>
    </row>
    <row r="12" spans="2:7" x14ac:dyDescent="0.25">
      <c r="B12" s="55" t="s">
        <v>19</v>
      </c>
      <c r="C12" s="56"/>
      <c r="D12" s="56" t="s">
        <v>20</v>
      </c>
      <c r="E12" s="56"/>
      <c r="F12" s="57"/>
      <c r="G12" s="77"/>
    </row>
    <row r="13" spans="2:7" x14ac:dyDescent="0.25">
      <c r="B13" s="55" t="s">
        <v>21</v>
      </c>
      <c r="C13" s="56"/>
      <c r="D13" s="91">
        <v>1</v>
      </c>
      <c r="E13" s="91"/>
      <c r="F13" s="94"/>
      <c r="G13" s="77"/>
    </row>
    <row r="14" spans="2:7" ht="15.75" thickBot="1" x14ac:dyDescent="0.3">
      <c r="B14" s="68" t="s">
        <v>22</v>
      </c>
      <c r="C14" s="69"/>
      <c r="D14" s="74" t="s">
        <v>23</v>
      </c>
      <c r="E14" s="74"/>
      <c r="F14" s="75"/>
      <c r="G14" s="78"/>
    </row>
    <row r="15" spans="2:7" ht="15.75" thickBot="1" x14ac:dyDescent="0.3"/>
    <row r="16" spans="2:7" ht="15.75" thickBot="1" x14ac:dyDescent="0.3">
      <c r="B16" s="97" t="s">
        <v>24</v>
      </c>
      <c r="C16" s="98"/>
      <c r="D16" s="98"/>
      <c r="E16" s="98"/>
      <c r="F16" s="99"/>
      <c r="G16" s="76" t="s">
        <v>127</v>
      </c>
    </row>
    <row r="17" spans="2:7" x14ac:dyDescent="0.25">
      <c r="B17" s="87" t="s">
        <v>3</v>
      </c>
      <c r="C17" s="79"/>
      <c r="D17" s="25" t="s">
        <v>4</v>
      </c>
      <c r="E17" s="25" t="s">
        <v>25</v>
      </c>
      <c r="F17" s="26" t="s">
        <v>26</v>
      </c>
      <c r="G17" s="77"/>
    </row>
    <row r="18" spans="2:7" x14ac:dyDescent="0.25">
      <c r="B18" s="55" t="s">
        <v>27</v>
      </c>
      <c r="C18" s="56"/>
      <c r="D18" s="9" t="s">
        <v>32</v>
      </c>
      <c r="E18" s="9" t="s">
        <v>29</v>
      </c>
      <c r="F18" s="11" t="s">
        <v>30</v>
      </c>
      <c r="G18" s="77"/>
    </row>
    <row r="19" spans="2:7" x14ac:dyDescent="0.25">
      <c r="B19" s="55" t="s">
        <v>33</v>
      </c>
      <c r="C19" s="56"/>
      <c r="D19" s="9" t="s">
        <v>9</v>
      </c>
      <c r="E19" s="9" t="s">
        <v>29</v>
      </c>
      <c r="F19" s="11" t="s">
        <v>30</v>
      </c>
      <c r="G19" s="77"/>
    </row>
    <row r="20" spans="2:7" x14ac:dyDescent="0.25">
      <c r="B20" s="55" t="s">
        <v>36</v>
      </c>
      <c r="C20" s="56"/>
      <c r="D20" s="9" t="s">
        <v>41</v>
      </c>
      <c r="E20" s="10" t="s">
        <v>38</v>
      </c>
      <c r="F20" s="12" t="s">
        <v>38</v>
      </c>
      <c r="G20" s="77"/>
    </row>
    <row r="21" spans="2:7" x14ac:dyDescent="0.25">
      <c r="B21" s="55" t="s">
        <v>37</v>
      </c>
      <c r="C21" s="56"/>
      <c r="D21" s="23" t="s">
        <v>41</v>
      </c>
      <c r="E21" s="23" t="s">
        <v>38</v>
      </c>
      <c r="F21" s="12"/>
      <c r="G21" s="77"/>
    </row>
    <row r="22" spans="2:7" x14ac:dyDescent="0.25">
      <c r="B22" s="55" t="s">
        <v>40</v>
      </c>
      <c r="C22" s="56"/>
      <c r="D22" s="23" t="s">
        <v>41</v>
      </c>
      <c r="E22" s="23"/>
      <c r="F22" s="11"/>
      <c r="G22" s="77"/>
    </row>
    <row r="23" spans="2:7" x14ac:dyDescent="0.25">
      <c r="B23" s="55" t="s">
        <v>42</v>
      </c>
      <c r="C23" s="56"/>
      <c r="D23" s="23" t="s">
        <v>41</v>
      </c>
      <c r="E23" s="23"/>
      <c r="F23" s="11"/>
      <c r="G23" s="77"/>
    </row>
    <row r="24" spans="2:7" x14ac:dyDescent="0.25">
      <c r="B24" s="55" t="s">
        <v>43</v>
      </c>
      <c r="C24" s="56"/>
      <c r="D24" s="23">
        <v>1</v>
      </c>
      <c r="E24" s="23" t="s">
        <v>38</v>
      </c>
      <c r="F24" s="12" t="s">
        <v>44</v>
      </c>
      <c r="G24" s="77"/>
    </row>
    <row r="25" spans="2:7" x14ac:dyDescent="0.25">
      <c r="B25" s="55" t="s">
        <v>45</v>
      </c>
      <c r="C25" s="56"/>
      <c r="D25" s="23" t="s">
        <v>41</v>
      </c>
      <c r="E25" s="23" t="s">
        <v>38</v>
      </c>
      <c r="F25" s="12"/>
      <c r="G25" s="77"/>
    </row>
    <row r="26" spans="2:7" x14ac:dyDescent="0.25">
      <c r="B26" s="55" t="s">
        <v>46</v>
      </c>
      <c r="C26" s="56"/>
      <c r="D26" s="23">
        <v>1</v>
      </c>
      <c r="E26" s="23" t="s">
        <v>38</v>
      </c>
      <c r="F26" s="12" t="s">
        <v>38</v>
      </c>
      <c r="G26" s="77"/>
    </row>
    <row r="27" spans="2:7" x14ac:dyDescent="0.25">
      <c r="B27" s="55" t="s">
        <v>47</v>
      </c>
      <c r="C27" s="56"/>
      <c r="D27" s="24" t="s">
        <v>41</v>
      </c>
      <c r="E27" s="23" t="s">
        <v>38</v>
      </c>
      <c r="F27" s="12" t="s">
        <v>38</v>
      </c>
      <c r="G27" s="77"/>
    </row>
    <row r="28" spans="2:7" x14ac:dyDescent="0.25">
      <c r="B28" s="55" t="s">
        <v>48</v>
      </c>
      <c r="C28" s="56"/>
      <c r="D28" s="24" t="s">
        <v>41</v>
      </c>
      <c r="E28" s="23" t="s">
        <v>38</v>
      </c>
      <c r="F28" s="12" t="s">
        <v>38</v>
      </c>
      <c r="G28" s="77"/>
    </row>
    <row r="29" spans="2:7" x14ac:dyDescent="0.25">
      <c r="B29" s="55" t="s">
        <v>49</v>
      </c>
      <c r="C29" s="56"/>
      <c r="D29" s="24" t="s">
        <v>41</v>
      </c>
      <c r="E29" s="23" t="s">
        <v>38</v>
      </c>
      <c r="F29" s="12" t="s">
        <v>38</v>
      </c>
      <c r="G29" s="77"/>
    </row>
    <row r="30" spans="2:7" x14ac:dyDescent="0.25">
      <c r="B30" s="55" t="s">
        <v>50</v>
      </c>
      <c r="C30" s="56"/>
      <c r="D30" s="24" t="s">
        <v>51</v>
      </c>
      <c r="E30" s="23" t="s">
        <v>38</v>
      </c>
      <c r="F30" s="12" t="s">
        <v>38</v>
      </c>
      <c r="G30" s="77"/>
    </row>
    <row r="31" spans="2:7" x14ac:dyDescent="0.25">
      <c r="B31" s="55" t="s">
        <v>52</v>
      </c>
      <c r="C31" s="56"/>
      <c r="D31" s="23" t="s">
        <v>41</v>
      </c>
      <c r="E31" s="23" t="s">
        <v>38</v>
      </c>
      <c r="F31" s="12" t="s">
        <v>38</v>
      </c>
      <c r="G31" s="77"/>
    </row>
    <row r="32" spans="2:7" x14ac:dyDescent="0.25">
      <c r="B32" s="55" t="s">
        <v>54</v>
      </c>
      <c r="C32" s="56"/>
      <c r="D32" s="23">
        <v>1</v>
      </c>
      <c r="E32" s="23" t="s">
        <v>38</v>
      </c>
      <c r="F32" s="12" t="s">
        <v>38</v>
      </c>
      <c r="G32" s="77"/>
    </row>
    <row r="33" spans="1:7" ht="15.75" thickBot="1" x14ac:dyDescent="0.3">
      <c r="B33" s="68" t="s">
        <v>55</v>
      </c>
      <c r="C33" s="69"/>
      <c r="D33" s="27" t="s">
        <v>60</v>
      </c>
      <c r="E33" s="27"/>
      <c r="F33" s="13"/>
      <c r="G33" s="78"/>
    </row>
    <row r="34" spans="1:7" ht="15.75" thickBot="1" x14ac:dyDescent="0.3">
      <c r="B34" s="19"/>
      <c r="C34" s="19"/>
      <c r="D34" s="20"/>
      <c r="E34" s="20"/>
      <c r="F34" s="21"/>
      <c r="G34" s="22"/>
    </row>
    <row r="35" spans="1:7" ht="15.75" thickBot="1" x14ac:dyDescent="0.3">
      <c r="B35" s="70" t="s">
        <v>57</v>
      </c>
      <c r="C35" s="71"/>
      <c r="D35" s="71"/>
      <c r="E35" s="71"/>
      <c r="F35" s="102"/>
      <c r="G35" s="58" t="s">
        <v>127</v>
      </c>
    </row>
    <row r="36" spans="1:7" hidden="1" x14ac:dyDescent="0.25">
      <c r="B36" s="72" t="s">
        <v>61</v>
      </c>
      <c r="C36" s="73"/>
      <c r="D36" s="39">
        <f>IF(B36="DOOR SWITCH 2 (TC)",1,"N/A")</f>
        <v>1</v>
      </c>
      <c r="E36" s="39">
        <f>IF(B36="DOOR SWITCH 2 (TC)",1,"N/A")</f>
        <v>1</v>
      </c>
      <c r="F36" s="40" t="str">
        <f>IF(B36="DOOR SWITCH 2 (TC)","VIP 1","N/A")</f>
        <v>VIP 1</v>
      </c>
      <c r="G36" s="59"/>
    </row>
    <row r="37" spans="1:7" hidden="1" x14ac:dyDescent="0.25">
      <c r="B37" s="63" t="s">
        <v>53</v>
      </c>
      <c r="C37" s="15" t="s">
        <v>53</v>
      </c>
      <c r="D37" s="16" t="s">
        <v>53</v>
      </c>
      <c r="E37" s="16" t="s">
        <v>53</v>
      </c>
      <c r="F37" s="17" t="s">
        <v>53</v>
      </c>
      <c r="G37" s="59"/>
    </row>
    <row r="38" spans="1:7" hidden="1" x14ac:dyDescent="0.25">
      <c r="B38" s="63"/>
      <c r="C38" s="16" t="s">
        <v>53</v>
      </c>
      <c r="D38" s="18" t="s">
        <v>53</v>
      </c>
      <c r="E38" s="16" t="s">
        <v>53</v>
      </c>
      <c r="F38" s="17"/>
      <c r="G38" s="59"/>
    </row>
    <row r="39" spans="1:7" x14ac:dyDescent="0.25">
      <c r="B39" s="28" t="s">
        <v>62</v>
      </c>
      <c r="C39" s="10" t="s">
        <v>63</v>
      </c>
      <c r="D39" s="10" t="str">
        <f>IF(B39="PS Redundancy Board","I/O Board Outputs - NO"," ")</f>
        <v>I/O Board Outputs - NO</v>
      </c>
      <c r="E39" s="10" t="str">
        <f>IF(B39="PS Redundancy Board","Sensor Address -1"," ")</f>
        <v>Sensor Address -1</v>
      </c>
      <c r="F39" s="36" t="s">
        <v>64</v>
      </c>
      <c r="G39" s="59"/>
    </row>
    <row r="40" spans="1:7" hidden="1" x14ac:dyDescent="0.25">
      <c r="B40" s="28" t="s">
        <v>53</v>
      </c>
      <c r="C40" s="10" t="s">
        <v>53</v>
      </c>
      <c r="D40" s="10" t="str">
        <f>IF(B40="PS Redundancy Board","I/O Board Outputs - NO"," ")</f>
        <v xml:space="preserve"> </v>
      </c>
      <c r="E40" s="10" t="str">
        <f>IF(B40="PS Redundancy Board","Sensor Address -2"," ")</f>
        <v xml:space="preserve"> </v>
      </c>
      <c r="F40" s="36"/>
      <c r="G40" s="59"/>
    </row>
    <row r="41" spans="1:7" hidden="1" x14ac:dyDescent="0.25">
      <c r="B41" s="28" t="s">
        <v>53</v>
      </c>
      <c r="C41" s="10"/>
      <c r="D41" s="10" t="str">
        <f>IF(B41="PS Redundancy Board","I/O Board Outputs - NO"," ")</f>
        <v xml:space="preserve"> </v>
      </c>
      <c r="E41" s="10" t="str">
        <f>IF(B41="PS Redundancy Board","Sensor Address -3"," ")</f>
        <v xml:space="preserve"> </v>
      </c>
      <c r="F41" s="36"/>
      <c r="G41" s="59"/>
    </row>
    <row r="42" spans="1:7" hidden="1" x14ac:dyDescent="0.25">
      <c r="B42" s="103" t="s">
        <v>53</v>
      </c>
      <c r="C42" s="104"/>
      <c r="D42" s="23" t="s">
        <v>38</v>
      </c>
      <c r="E42" s="23" t="s">
        <v>38</v>
      </c>
      <c r="F42" s="36"/>
      <c r="G42" s="59"/>
    </row>
    <row r="43" spans="1:7" s="121" customFormat="1" ht="15.75" thickBot="1" x14ac:dyDescent="0.3">
      <c r="A43" s="124"/>
      <c r="B43" s="123" t="s">
        <v>53</v>
      </c>
      <c r="C43" s="65"/>
      <c r="D43" s="39"/>
      <c r="E43" s="39"/>
      <c r="F43" s="40"/>
      <c r="G43" s="60"/>
    </row>
    <row r="44" spans="1:7" s="118" customFormat="1" ht="15.75" thickBot="1" x14ac:dyDescent="0.3">
      <c r="A44" s="124"/>
      <c r="B44" s="115"/>
      <c r="C44" s="115"/>
      <c r="D44" s="115"/>
      <c r="E44" s="115"/>
      <c r="F44" s="116"/>
      <c r="G44" s="117"/>
    </row>
    <row r="45" spans="1:7" s="120" customFormat="1" ht="30" customHeight="1" thickBot="1" x14ac:dyDescent="0.3">
      <c r="A45" s="118"/>
      <c r="B45" s="122" t="s">
        <v>1</v>
      </c>
      <c r="C45" s="119"/>
      <c r="D45" s="119"/>
      <c r="E45" s="119"/>
      <c r="F45" s="119"/>
      <c r="G45" s="85" t="s">
        <v>2</v>
      </c>
    </row>
    <row r="46" spans="1:7" ht="15.75" thickBot="1" x14ac:dyDescent="0.3">
      <c r="B46" s="87" t="s">
        <v>3</v>
      </c>
      <c r="C46" s="79"/>
      <c r="D46" s="79" t="s">
        <v>4</v>
      </c>
      <c r="E46" s="79"/>
      <c r="F46" s="88"/>
      <c r="G46" s="86"/>
    </row>
    <row r="47" spans="1:7" x14ac:dyDescent="0.25">
      <c r="B47" s="55" t="s">
        <v>5</v>
      </c>
      <c r="C47" s="56"/>
      <c r="D47" s="56" t="s">
        <v>6</v>
      </c>
      <c r="E47" s="56"/>
      <c r="F47" s="89"/>
      <c r="G47" s="58">
        <v>3</v>
      </c>
    </row>
    <row r="48" spans="1:7" x14ac:dyDescent="0.25">
      <c r="B48" s="55" t="s">
        <v>7</v>
      </c>
      <c r="C48" s="56"/>
      <c r="D48" s="56" t="s">
        <v>8</v>
      </c>
      <c r="E48" s="56"/>
      <c r="F48" s="89"/>
      <c r="G48" s="59"/>
    </row>
    <row r="49" spans="2:9" x14ac:dyDescent="0.25">
      <c r="B49" s="90" t="s">
        <v>9</v>
      </c>
      <c r="C49" s="9" t="s">
        <v>10</v>
      </c>
      <c r="D49" s="56" t="s">
        <v>11</v>
      </c>
      <c r="E49" s="56"/>
      <c r="F49" s="89"/>
      <c r="G49" s="59"/>
    </row>
    <row r="50" spans="2:9" x14ac:dyDescent="0.25">
      <c r="B50" s="90"/>
      <c r="C50" s="9" t="s">
        <v>12</v>
      </c>
      <c r="D50" s="56" t="s">
        <v>13</v>
      </c>
      <c r="E50" s="56"/>
      <c r="F50" s="89"/>
      <c r="G50" s="59"/>
    </row>
    <row r="51" spans="2:9" x14ac:dyDescent="0.25">
      <c r="B51" s="90"/>
      <c r="C51" s="9" t="s">
        <v>14</v>
      </c>
      <c r="D51" s="56" t="s">
        <v>15</v>
      </c>
      <c r="E51" s="56"/>
      <c r="F51" s="89"/>
      <c r="G51" s="59"/>
      <c r="H51" s="32"/>
    </row>
    <row r="52" spans="2:9" x14ac:dyDescent="0.25">
      <c r="B52" s="90"/>
      <c r="C52" s="9" t="s">
        <v>16</v>
      </c>
      <c r="D52" s="91">
        <f>IF(D51="9x5","66 OR 46 - TYPE IN THE RIGHT ONE",IF(D51="16x16",20,IF(D51="24x16",20,(IF(D51="9x15",34,"SELECT MODULE SIZE")))))</f>
        <v>20</v>
      </c>
      <c r="E52" s="91"/>
      <c r="F52" s="92"/>
      <c r="G52" s="59"/>
      <c r="I52" s="31"/>
    </row>
    <row r="53" spans="2:9" x14ac:dyDescent="0.25">
      <c r="B53" s="55" t="s">
        <v>17</v>
      </c>
      <c r="C53" s="56"/>
      <c r="D53" s="91">
        <v>96</v>
      </c>
      <c r="E53" s="91"/>
      <c r="F53" s="92"/>
      <c r="G53" s="59"/>
    </row>
    <row r="54" spans="2:9" x14ac:dyDescent="0.25">
      <c r="B54" s="55" t="s">
        <v>18</v>
      </c>
      <c r="C54" s="56"/>
      <c r="D54" s="91">
        <v>288</v>
      </c>
      <c r="E54" s="91"/>
      <c r="F54" s="92"/>
      <c r="G54" s="59"/>
    </row>
    <row r="55" spans="2:9" x14ac:dyDescent="0.25">
      <c r="B55" s="55" t="s">
        <v>19</v>
      </c>
      <c r="C55" s="56"/>
      <c r="D55" s="56" t="s">
        <v>20</v>
      </c>
      <c r="E55" s="56"/>
      <c r="F55" s="89"/>
      <c r="G55" s="59"/>
    </row>
    <row r="56" spans="2:9" x14ac:dyDescent="0.25">
      <c r="B56" s="55" t="s">
        <v>21</v>
      </c>
      <c r="C56" s="56"/>
      <c r="D56" s="91">
        <v>1</v>
      </c>
      <c r="E56" s="91"/>
      <c r="F56" s="92"/>
      <c r="G56" s="59"/>
    </row>
    <row r="57" spans="2:9" ht="15.75" thickBot="1" x14ac:dyDescent="0.3">
      <c r="B57" s="68" t="s">
        <v>22</v>
      </c>
      <c r="C57" s="69"/>
      <c r="D57" s="74" t="s">
        <v>23</v>
      </c>
      <c r="E57" s="74"/>
      <c r="F57" s="93"/>
      <c r="G57" s="60"/>
    </row>
    <row r="58" spans="2:9" ht="15.75" thickBot="1" x14ac:dyDescent="0.3"/>
    <row r="59" spans="2:9" ht="15.75" thickBot="1" x14ac:dyDescent="0.3">
      <c r="B59" s="70" t="s">
        <v>24</v>
      </c>
      <c r="C59" s="71"/>
      <c r="D59" s="71"/>
      <c r="E59" s="71"/>
      <c r="F59" s="71"/>
      <c r="G59" s="58">
        <v>3</v>
      </c>
    </row>
    <row r="60" spans="2:9" x14ac:dyDescent="0.25">
      <c r="B60" s="83" t="s">
        <v>3</v>
      </c>
      <c r="C60" s="84"/>
      <c r="D60" s="33" t="s">
        <v>4</v>
      </c>
      <c r="E60" s="33" t="s">
        <v>25</v>
      </c>
      <c r="F60" s="34" t="s">
        <v>26</v>
      </c>
      <c r="G60" s="59"/>
    </row>
    <row r="61" spans="2:9" x14ac:dyDescent="0.25">
      <c r="B61" s="81" t="s">
        <v>27</v>
      </c>
      <c r="C61" s="82"/>
      <c r="D61" s="9" t="s">
        <v>28</v>
      </c>
      <c r="E61" s="9" t="s">
        <v>29</v>
      </c>
      <c r="F61" s="35" t="s">
        <v>30</v>
      </c>
      <c r="G61" s="59"/>
    </row>
    <row r="62" spans="2:9" x14ac:dyDescent="0.25">
      <c r="B62" s="81" t="s">
        <v>27</v>
      </c>
      <c r="C62" s="82"/>
      <c r="D62" s="9" t="s">
        <v>8</v>
      </c>
      <c r="E62" s="9" t="s">
        <v>29</v>
      </c>
      <c r="F62" s="35" t="s">
        <v>30</v>
      </c>
      <c r="G62" s="59"/>
    </row>
    <row r="63" spans="2:9" x14ac:dyDescent="0.25">
      <c r="B63" s="81" t="s">
        <v>27</v>
      </c>
      <c r="C63" s="82"/>
      <c r="D63" s="9" t="s">
        <v>31</v>
      </c>
      <c r="E63" s="9" t="s">
        <v>29</v>
      </c>
      <c r="F63" s="35" t="s">
        <v>30</v>
      </c>
      <c r="G63" s="59"/>
    </row>
    <row r="64" spans="2:9" x14ac:dyDescent="0.25">
      <c r="B64" s="81" t="s">
        <v>27</v>
      </c>
      <c r="C64" s="82"/>
      <c r="D64" s="9" t="s">
        <v>32</v>
      </c>
      <c r="E64" s="9" t="s">
        <v>29</v>
      </c>
      <c r="F64" s="35" t="s">
        <v>30</v>
      </c>
      <c r="G64" s="59"/>
    </row>
    <row r="65" spans="2:7" x14ac:dyDescent="0.25">
      <c r="B65" s="81" t="s">
        <v>33</v>
      </c>
      <c r="C65" s="82"/>
      <c r="D65" s="9" t="s">
        <v>34</v>
      </c>
      <c r="E65" s="9" t="s">
        <v>29</v>
      </c>
      <c r="F65" s="35" t="s">
        <v>30</v>
      </c>
      <c r="G65" s="59"/>
    </row>
    <row r="66" spans="2:7" x14ac:dyDescent="0.25">
      <c r="B66" s="81" t="s">
        <v>33</v>
      </c>
      <c r="C66" s="82"/>
      <c r="D66" s="9" t="s">
        <v>35</v>
      </c>
      <c r="E66" s="9" t="s">
        <v>29</v>
      </c>
      <c r="F66" s="35" t="s">
        <v>30</v>
      </c>
      <c r="G66" s="59"/>
    </row>
    <row r="67" spans="2:7" x14ac:dyDescent="0.25">
      <c r="B67" s="81" t="s">
        <v>33</v>
      </c>
      <c r="C67" s="82"/>
      <c r="D67" s="9" t="s">
        <v>9</v>
      </c>
      <c r="E67" s="9" t="s">
        <v>29</v>
      </c>
      <c r="F67" s="35" t="s">
        <v>30</v>
      </c>
      <c r="G67" s="59"/>
    </row>
    <row r="68" spans="2:7" x14ac:dyDescent="0.25">
      <c r="B68" s="81" t="s">
        <v>36</v>
      </c>
      <c r="C68" s="82"/>
      <c r="D68" s="9" t="s">
        <v>35</v>
      </c>
      <c r="E68" s="9" t="s">
        <v>29</v>
      </c>
      <c r="F68" s="35" t="s">
        <v>30</v>
      </c>
      <c r="G68" s="59"/>
    </row>
    <row r="69" spans="2:7" x14ac:dyDescent="0.25">
      <c r="B69" s="81" t="s">
        <v>37</v>
      </c>
      <c r="C69" s="82"/>
      <c r="D69" s="23">
        <v>4</v>
      </c>
      <c r="E69" s="23" t="s">
        <v>38</v>
      </c>
      <c r="F69" s="36" t="s">
        <v>39</v>
      </c>
      <c r="G69" s="59"/>
    </row>
    <row r="70" spans="2:7" x14ac:dyDescent="0.25">
      <c r="B70" s="81" t="s">
        <v>40</v>
      </c>
      <c r="C70" s="82"/>
      <c r="D70" s="23" t="s">
        <v>41</v>
      </c>
      <c r="E70" s="23"/>
      <c r="F70" s="35"/>
      <c r="G70" s="59"/>
    </row>
    <row r="71" spans="2:7" x14ac:dyDescent="0.25">
      <c r="B71" s="81" t="s">
        <v>42</v>
      </c>
      <c r="C71" s="82"/>
      <c r="D71" s="23" t="s">
        <v>41</v>
      </c>
      <c r="E71" s="23"/>
      <c r="F71" s="35"/>
      <c r="G71" s="59"/>
    </row>
    <row r="72" spans="2:7" x14ac:dyDescent="0.25">
      <c r="B72" s="81" t="s">
        <v>43</v>
      </c>
      <c r="C72" s="82"/>
      <c r="D72" s="23">
        <v>1</v>
      </c>
      <c r="E72" s="23" t="s">
        <v>38</v>
      </c>
      <c r="F72" s="36" t="s">
        <v>44</v>
      </c>
      <c r="G72" s="59"/>
    </row>
    <row r="73" spans="2:7" x14ac:dyDescent="0.25">
      <c r="B73" s="81" t="s">
        <v>45</v>
      </c>
      <c r="C73" s="82"/>
      <c r="D73" s="24" t="s">
        <v>41</v>
      </c>
      <c r="E73" s="23" t="s">
        <v>38</v>
      </c>
      <c r="F73" s="12" t="s">
        <v>38</v>
      </c>
      <c r="G73" s="59"/>
    </row>
    <row r="74" spans="2:7" x14ac:dyDescent="0.25">
      <c r="B74" s="81" t="s">
        <v>46</v>
      </c>
      <c r="C74" s="82"/>
      <c r="D74" s="23">
        <v>6</v>
      </c>
      <c r="E74" s="23" t="s">
        <v>38</v>
      </c>
      <c r="F74" s="36" t="s">
        <v>38</v>
      </c>
      <c r="G74" s="59"/>
    </row>
    <row r="75" spans="2:7" x14ac:dyDescent="0.25">
      <c r="B75" s="81" t="s">
        <v>47</v>
      </c>
      <c r="C75" s="82"/>
      <c r="D75" s="24" t="s">
        <v>41</v>
      </c>
      <c r="E75" s="23" t="s">
        <v>38</v>
      </c>
      <c r="F75" s="36" t="s">
        <v>38</v>
      </c>
      <c r="G75" s="59"/>
    </row>
    <row r="76" spans="2:7" x14ac:dyDescent="0.25">
      <c r="B76" s="81" t="s">
        <v>48</v>
      </c>
      <c r="C76" s="82"/>
      <c r="D76" s="24" t="s">
        <v>41</v>
      </c>
      <c r="E76" s="23" t="s">
        <v>38</v>
      </c>
      <c r="F76" s="36" t="s">
        <v>38</v>
      </c>
      <c r="G76" s="59"/>
    </row>
    <row r="77" spans="2:7" x14ac:dyDescent="0.25">
      <c r="B77" s="81" t="s">
        <v>49</v>
      </c>
      <c r="C77" s="82"/>
      <c r="D77" s="24" t="s">
        <v>41</v>
      </c>
      <c r="E77" s="23" t="s">
        <v>38</v>
      </c>
      <c r="F77" s="36" t="s">
        <v>38</v>
      </c>
      <c r="G77" s="59"/>
    </row>
    <row r="78" spans="2:7" x14ac:dyDescent="0.25">
      <c r="B78" s="81" t="s">
        <v>50</v>
      </c>
      <c r="C78" s="82"/>
      <c r="D78" s="24" t="s">
        <v>51</v>
      </c>
      <c r="E78" s="23" t="s">
        <v>38</v>
      </c>
      <c r="F78" s="36" t="s">
        <v>38</v>
      </c>
      <c r="G78" s="59"/>
    </row>
    <row r="79" spans="2:7" x14ac:dyDescent="0.25">
      <c r="B79" s="81" t="s">
        <v>52</v>
      </c>
      <c r="C79" s="82"/>
      <c r="D79" s="23" t="s">
        <v>41</v>
      </c>
      <c r="E79" s="23" t="s">
        <v>53</v>
      </c>
      <c r="F79" s="36" t="s">
        <v>38</v>
      </c>
      <c r="G79" s="59"/>
    </row>
    <row r="80" spans="2:7" x14ac:dyDescent="0.25">
      <c r="B80" s="81" t="s">
        <v>54</v>
      </c>
      <c r="C80" s="82"/>
      <c r="D80" s="23">
        <v>1</v>
      </c>
      <c r="E80" s="23" t="s">
        <v>38</v>
      </c>
      <c r="F80" s="36" t="s">
        <v>38</v>
      </c>
      <c r="G80" s="59"/>
    </row>
    <row r="81" spans="2:7" ht="15.75" thickBot="1" x14ac:dyDescent="0.3">
      <c r="B81" s="81" t="s">
        <v>55</v>
      </c>
      <c r="C81" s="82"/>
      <c r="D81" s="23" t="s">
        <v>56</v>
      </c>
      <c r="E81" s="23"/>
      <c r="F81" s="12"/>
      <c r="G81" s="60"/>
    </row>
    <row r="82" spans="2:7" x14ac:dyDescent="0.25">
      <c r="B82" s="128" t="s">
        <v>126</v>
      </c>
      <c r="C82" s="128"/>
      <c r="D82" s="128"/>
      <c r="E82" s="128"/>
      <c r="F82" s="128"/>
      <c r="G82" s="117"/>
    </row>
    <row r="83" spans="2:7" x14ac:dyDescent="0.25">
      <c r="B83" s="129"/>
      <c r="C83" s="129"/>
      <c r="D83" s="129"/>
      <c r="E83" s="129"/>
      <c r="F83" s="129"/>
      <c r="G83" s="117"/>
    </row>
    <row r="84" spans="2:7" ht="15.75" thickBot="1" x14ac:dyDescent="0.3">
      <c r="B84" s="125" t="s">
        <v>57</v>
      </c>
      <c r="C84" s="119"/>
      <c r="D84" s="119"/>
      <c r="E84" s="119"/>
      <c r="F84" s="126"/>
      <c r="G84" s="127">
        <v>3</v>
      </c>
    </row>
    <row r="85" spans="2:7" hidden="1" x14ac:dyDescent="0.25">
      <c r="B85" s="61" t="s">
        <v>53</v>
      </c>
      <c r="C85" s="62"/>
      <c r="D85" s="37" t="str">
        <f>IF(B85="DOOR SWITCH 2 (TC)",1,"N/A")</f>
        <v>N/A</v>
      </c>
      <c r="E85" s="37" t="str">
        <f>IF(B85="DOOR SWITCH 2 (TC)",1,"N/A")</f>
        <v>N/A</v>
      </c>
      <c r="F85" s="38" t="str">
        <f>IF(B85="DOOR SWITCH 2 (TC)","VIP 1","N/A")</f>
        <v>N/A</v>
      </c>
      <c r="G85" s="59"/>
    </row>
    <row r="86" spans="2:7" hidden="1" x14ac:dyDescent="0.25">
      <c r="B86" s="63" t="s">
        <v>53</v>
      </c>
      <c r="C86" s="15" t="s">
        <v>53</v>
      </c>
      <c r="D86" s="16" t="s">
        <v>53</v>
      </c>
      <c r="E86" s="16" t="s">
        <v>53</v>
      </c>
      <c r="F86" s="17" t="s">
        <v>53</v>
      </c>
      <c r="G86" s="59"/>
    </row>
    <row r="87" spans="2:7" hidden="1" x14ac:dyDescent="0.25">
      <c r="B87" s="63"/>
      <c r="C87" s="16" t="s">
        <v>53</v>
      </c>
      <c r="D87" s="18" t="s">
        <v>53</v>
      </c>
      <c r="E87" s="16" t="s">
        <v>53</v>
      </c>
      <c r="F87" s="17"/>
      <c r="G87" s="59"/>
    </row>
    <row r="88" spans="2:7" hidden="1" x14ac:dyDescent="0.25">
      <c r="B88" s="64" t="s">
        <v>53</v>
      </c>
      <c r="C88" s="65"/>
      <c r="D88" s="39" t="s">
        <v>38</v>
      </c>
      <c r="E88" s="39" t="s">
        <v>38</v>
      </c>
      <c r="F88" s="40" t="str">
        <f>IF(B88="MINI DC I/O 1","ON DISPLAY INTERFACE","N/A")</f>
        <v>N/A</v>
      </c>
      <c r="G88" s="59"/>
    </row>
    <row r="89" spans="2:7" hidden="1" x14ac:dyDescent="0.25">
      <c r="B89" s="64" t="s">
        <v>53</v>
      </c>
      <c r="C89" s="65"/>
      <c r="D89" s="23" t="s">
        <v>38</v>
      </c>
      <c r="E89" s="23" t="s">
        <v>38</v>
      </c>
      <c r="F89" s="36" t="str">
        <f>IF(B89="MINI DC I/O 2","ON DISPLAY INTERFACE","N/A")</f>
        <v>N/A</v>
      </c>
      <c r="G89" s="59"/>
    </row>
    <row r="90" spans="2:7" ht="15.75" thickBot="1" x14ac:dyDescent="0.3">
      <c r="B90" s="66"/>
      <c r="C90" s="67"/>
      <c r="D90" s="27"/>
      <c r="E90" s="27"/>
      <c r="F90" s="41"/>
      <c r="G90" s="60"/>
    </row>
    <row r="91" spans="2:7" ht="15.75" thickBot="1" x14ac:dyDescent="0.3"/>
    <row r="92" spans="2:7" ht="15.75" thickBot="1" x14ac:dyDescent="0.3">
      <c r="B92" s="70" t="s">
        <v>106</v>
      </c>
      <c r="C92" s="71"/>
      <c r="D92" s="71"/>
      <c r="E92" s="71"/>
      <c r="F92" s="102"/>
      <c r="G92" s="58">
        <v>3</v>
      </c>
    </row>
    <row r="93" spans="2:7" x14ac:dyDescent="0.25">
      <c r="B93" s="43" t="s">
        <v>107</v>
      </c>
      <c r="C93" s="44" t="s">
        <v>108</v>
      </c>
      <c r="D93" s="44" t="s">
        <v>109</v>
      </c>
      <c r="E93" s="44" t="s">
        <v>110</v>
      </c>
      <c r="F93" s="45" t="s">
        <v>53</v>
      </c>
      <c r="G93" s="59"/>
    </row>
    <row r="94" spans="2:7" x14ac:dyDescent="0.25">
      <c r="B94" s="53" t="s">
        <v>111</v>
      </c>
      <c r="C94" s="46" t="s">
        <v>112</v>
      </c>
      <c r="D94" s="47" t="s">
        <v>113</v>
      </c>
      <c r="E94" s="47" t="s">
        <v>114</v>
      </c>
      <c r="F94" s="48" t="s">
        <v>115</v>
      </c>
      <c r="G94" s="59"/>
    </row>
    <row r="95" spans="2:7" ht="15.75" thickBot="1" x14ac:dyDescent="0.3">
      <c r="B95" s="54"/>
      <c r="C95" s="49" t="s">
        <v>108</v>
      </c>
      <c r="D95" s="50" t="s">
        <v>121</v>
      </c>
      <c r="E95" s="51" t="s">
        <v>116</v>
      </c>
      <c r="F95" s="52" t="s">
        <v>117</v>
      </c>
      <c r="G95" s="60"/>
    </row>
    <row r="96" spans="2:7" ht="15.75" thickBot="1" x14ac:dyDescent="0.3">
      <c r="C96" s="29"/>
      <c r="D96" s="29"/>
      <c r="E96" s="30"/>
      <c r="F96" s="31"/>
      <c r="G96" s="14"/>
    </row>
    <row r="97" spans="2:7" ht="15.75" thickBot="1" x14ac:dyDescent="0.3">
      <c r="B97" s="70" t="s">
        <v>106</v>
      </c>
      <c r="C97" s="71"/>
      <c r="D97" s="71"/>
      <c r="E97" s="71"/>
      <c r="F97" s="102"/>
      <c r="G97" s="58">
        <v>1</v>
      </c>
    </row>
    <row r="98" spans="2:7" x14ac:dyDescent="0.25">
      <c r="B98" s="43" t="s">
        <v>107</v>
      </c>
      <c r="C98" s="44" t="s">
        <v>108</v>
      </c>
      <c r="D98" s="44" t="s">
        <v>109</v>
      </c>
      <c r="E98" s="44" t="s">
        <v>110</v>
      </c>
      <c r="F98" s="45" t="s">
        <v>53</v>
      </c>
      <c r="G98" s="59"/>
    </row>
    <row r="99" spans="2:7" x14ac:dyDescent="0.25">
      <c r="B99" s="53" t="s">
        <v>111</v>
      </c>
      <c r="C99" s="46" t="s">
        <v>112</v>
      </c>
      <c r="D99" s="47" t="s">
        <v>122</v>
      </c>
      <c r="E99" s="47" t="s">
        <v>114</v>
      </c>
      <c r="F99" s="48" t="s">
        <v>115</v>
      </c>
      <c r="G99" s="59"/>
    </row>
    <row r="100" spans="2:7" ht="15.75" thickBot="1" x14ac:dyDescent="0.3">
      <c r="B100" s="54"/>
      <c r="C100" s="49" t="s">
        <v>108</v>
      </c>
      <c r="D100" s="50" t="s">
        <v>123</v>
      </c>
      <c r="E100" s="51" t="s">
        <v>116</v>
      </c>
      <c r="F100" s="52" t="s">
        <v>117</v>
      </c>
      <c r="G100" s="60"/>
    </row>
    <row r="101" spans="2:7" ht="15.75" thickBot="1" x14ac:dyDescent="0.3">
      <c r="C101" s="29"/>
      <c r="D101" s="29"/>
      <c r="E101" s="30"/>
      <c r="F101" s="31"/>
      <c r="G101" s="14"/>
    </row>
    <row r="102" spans="2:7" ht="15.75" thickBot="1" x14ac:dyDescent="0.3">
      <c r="B102" s="70" t="s">
        <v>106</v>
      </c>
      <c r="C102" s="71"/>
      <c r="D102" s="71"/>
      <c r="E102" s="71"/>
      <c r="F102" s="102"/>
      <c r="G102" s="58">
        <v>2</v>
      </c>
    </row>
    <row r="103" spans="2:7" x14ac:dyDescent="0.25">
      <c r="B103" s="43" t="s">
        <v>107</v>
      </c>
      <c r="C103" s="44" t="s">
        <v>108</v>
      </c>
      <c r="D103" s="44" t="s">
        <v>109</v>
      </c>
      <c r="E103" s="44" t="s">
        <v>110</v>
      </c>
      <c r="F103" s="45" t="s">
        <v>53</v>
      </c>
      <c r="G103" s="59"/>
    </row>
    <row r="104" spans="2:7" x14ac:dyDescent="0.25">
      <c r="B104" s="53" t="s">
        <v>111</v>
      </c>
      <c r="C104" s="46" t="s">
        <v>112</v>
      </c>
      <c r="D104" s="47" t="s">
        <v>118</v>
      </c>
      <c r="E104" s="47" t="s">
        <v>114</v>
      </c>
      <c r="F104" s="48" t="s">
        <v>115</v>
      </c>
      <c r="G104" s="59"/>
    </row>
    <row r="105" spans="2:7" ht="15.75" thickBot="1" x14ac:dyDescent="0.3">
      <c r="B105" s="54"/>
      <c r="C105" s="49" t="s">
        <v>108</v>
      </c>
      <c r="D105" s="50" t="s">
        <v>123</v>
      </c>
      <c r="E105" s="51" t="s">
        <v>116</v>
      </c>
      <c r="F105" s="52" t="s">
        <v>117</v>
      </c>
      <c r="G105" s="60"/>
    </row>
    <row r="106" spans="2:7" ht="15.75" thickBot="1" x14ac:dyDescent="0.3">
      <c r="C106" s="29"/>
      <c r="D106" s="29"/>
      <c r="E106" s="30"/>
      <c r="F106" s="31"/>
      <c r="G106" s="14"/>
    </row>
    <row r="107" spans="2:7" ht="15.75" thickBot="1" x14ac:dyDescent="0.3">
      <c r="B107" s="70" t="s">
        <v>106</v>
      </c>
      <c r="C107" s="71"/>
      <c r="D107" s="71"/>
      <c r="E107" s="71"/>
      <c r="F107" s="102"/>
      <c r="G107" s="58">
        <v>4</v>
      </c>
    </row>
    <row r="108" spans="2:7" x14ac:dyDescent="0.25">
      <c r="B108" s="43" t="s">
        <v>107</v>
      </c>
      <c r="C108" s="44" t="s">
        <v>108</v>
      </c>
      <c r="D108" s="44" t="s">
        <v>109</v>
      </c>
      <c r="E108" s="44" t="s">
        <v>110</v>
      </c>
      <c r="F108" s="45" t="s">
        <v>53</v>
      </c>
      <c r="G108" s="59"/>
    </row>
    <row r="109" spans="2:7" x14ac:dyDescent="0.25">
      <c r="B109" s="53" t="s">
        <v>111</v>
      </c>
      <c r="C109" s="46" t="s">
        <v>112</v>
      </c>
      <c r="D109" s="47" t="s">
        <v>124</v>
      </c>
      <c r="E109" s="47" t="s">
        <v>114</v>
      </c>
      <c r="F109" s="48" t="s">
        <v>115</v>
      </c>
      <c r="G109" s="59"/>
    </row>
    <row r="110" spans="2:7" ht="15.75" thickBot="1" x14ac:dyDescent="0.3">
      <c r="B110" s="54"/>
      <c r="C110" s="49" t="s">
        <v>108</v>
      </c>
      <c r="D110" s="50" t="s">
        <v>123</v>
      </c>
      <c r="E110" s="51" t="s">
        <v>116</v>
      </c>
      <c r="F110" s="52" t="s">
        <v>117</v>
      </c>
      <c r="G110" s="60"/>
    </row>
    <row r="111" spans="2:7" ht="15.75" thickBot="1" x14ac:dyDescent="0.3">
      <c r="C111" s="29"/>
      <c r="D111" s="29"/>
      <c r="E111" s="30"/>
      <c r="F111" s="31"/>
      <c r="G111" s="14"/>
    </row>
    <row r="112" spans="2:7" ht="15.75" thickBot="1" x14ac:dyDescent="0.3">
      <c r="B112" s="70" t="s">
        <v>106</v>
      </c>
      <c r="C112" s="71"/>
      <c r="D112" s="71"/>
      <c r="E112" s="71"/>
      <c r="F112" s="102"/>
      <c r="G112" s="58">
        <v>5</v>
      </c>
    </row>
    <row r="113" spans="2:7" x14ac:dyDescent="0.25">
      <c r="B113" s="43" t="s">
        <v>107</v>
      </c>
      <c r="C113" s="44" t="s">
        <v>108</v>
      </c>
      <c r="D113" s="44" t="s">
        <v>109</v>
      </c>
      <c r="E113" s="44" t="s">
        <v>110</v>
      </c>
      <c r="F113" s="45" t="s">
        <v>53</v>
      </c>
      <c r="G113" s="59"/>
    </row>
    <row r="114" spans="2:7" x14ac:dyDescent="0.25">
      <c r="B114" s="53" t="s">
        <v>111</v>
      </c>
      <c r="C114" s="46" t="s">
        <v>112</v>
      </c>
      <c r="D114" s="47" t="s">
        <v>125</v>
      </c>
      <c r="E114" s="47" t="s">
        <v>114</v>
      </c>
      <c r="F114" s="48" t="s">
        <v>115</v>
      </c>
      <c r="G114" s="59"/>
    </row>
    <row r="115" spans="2:7" ht="15.75" thickBot="1" x14ac:dyDescent="0.3">
      <c r="B115" s="54"/>
      <c r="C115" s="49" t="s">
        <v>108</v>
      </c>
      <c r="D115" s="50" t="s">
        <v>123</v>
      </c>
      <c r="E115" s="51" t="s">
        <v>116</v>
      </c>
      <c r="F115" s="52" t="s">
        <v>117</v>
      </c>
      <c r="G115" s="60"/>
    </row>
    <row r="116" spans="2:7" ht="15.75" thickBot="1" x14ac:dyDescent="0.3">
      <c r="C116" s="29"/>
      <c r="D116" s="29"/>
      <c r="E116" s="30"/>
      <c r="F116" s="31"/>
      <c r="G116" s="14"/>
    </row>
    <row r="117" spans="2:7" ht="15.75" thickBot="1" x14ac:dyDescent="0.3">
      <c r="B117" s="97" t="s">
        <v>65</v>
      </c>
      <c r="C117" s="98"/>
      <c r="D117" s="98"/>
      <c r="E117" s="98"/>
      <c r="F117" s="99"/>
      <c r="G117" s="58"/>
    </row>
    <row r="118" spans="2:7" x14ac:dyDescent="0.25">
      <c r="B118" s="113" t="s">
        <v>66</v>
      </c>
      <c r="C118" s="114"/>
      <c r="D118" s="114"/>
      <c r="E118" s="100"/>
      <c r="F118" s="101"/>
      <c r="G118" s="59"/>
    </row>
    <row r="119" spans="2:7" x14ac:dyDescent="0.25">
      <c r="B119" s="55" t="s">
        <v>120</v>
      </c>
      <c r="C119" s="56"/>
      <c r="D119" s="56"/>
      <c r="E119" s="56"/>
      <c r="F119" s="57"/>
      <c r="G119" s="59"/>
    </row>
    <row r="120" spans="2:7" x14ac:dyDescent="0.25">
      <c r="B120" s="55" t="s">
        <v>67</v>
      </c>
      <c r="C120" s="56"/>
      <c r="D120" s="56"/>
      <c r="E120" s="91" t="s">
        <v>68</v>
      </c>
      <c r="F120" s="94"/>
      <c r="G120" s="59"/>
    </row>
    <row r="121" spans="2:7" ht="15.75" thickBot="1" x14ac:dyDescent="0.3">
      <c r="B121" s="68" t="s">
        <v>119</v>
      </c>
      <c r="C121" s="69"/>
      <c r="D121" s="69"/>
      <c r="E121" s="74" t="s">
        <v>68</v>
      </c>
      <c r="F121" s="75"/>
      <c r="G121" s="60"/>
    </row>
    <row r="122" spans="2:7" ht="15.75" thickBot="1" x14ac:dyDescent="0.3">
      <c r="C122" s="29"/>
      <c r="D122" s="29"/>
      <c r="E122" s="30"/>
      <c r="F122" s="31"/>
      <c r="G122" s="14"/>
    </row>
    <row r="123" spans="2:7" ht="15.75" hidden="1" thickBot="1" x14ac:dyDescent="0.3">
      <c r="B123" s="105" t="s">
        <v>69</v>
      </c>
      <c r="C123" s="106"/>
      <c r="D123" s="106"/>
      <c r="E123" s="106"/>
      <c r="F123" s="106"/>
      <c r="G123" s="107"/>
    </row>
    <row r="124" spans="2:7" ht="15.75" hidden="1" thickBot="1" x14ac:dyDescent="0.3">
      <c r="B124" s="108"/>
      <c r="C124" s="109"/>
      <c r="D124" s="109"/>
      <c r="E124" s="109"/>
      <c r="F124" s="109"/>
      <c r="G124" s="110"/>
    </row>
    <row r="125" spans="2:7" ht="15.75" hidden="1" thickBot="1" x14ac:dyDescent="0.3"/>
    <row r="126" spans="2:7" x14ac:dyDescent="0.25">
      <c r="B126" s="7" t="s">
        <v>70</v>
      </c>
      <c r="C126" s="8"/>
      <c r="D126" s="8"/>
      <c r="E126" s="8"/>
      <c r="F126" s="8"/>
      <c r="G126" s="1"/>
    </row>
    <row r="127" spans="2:7" x14ac:dyDescent="0.25">
      <c r="B127" s="3"/>
      <c r="G127" s="2"/>
    </row>
    <row r="128" spans="2:7" x14ac:dyDescent="0.25">
      <c r="B128" s="3" t="s">
        <v>71</v>
      </c>
      <c r="G128" s="2"/>
    </row>
    <row r="129" spans="2:7" x14ac:dyDescent="0.25">
      <c r="B129" s="3" t="s">
        <v>72</v>
      </c>
      <c r="E129" t="s">
        <v>73</v>
      </c>
      <c r="G129" s="2"/>
    </row>
    <row r="130" spans="2:7" x14ac:dyDescent="0.25">
      <c r="B130" s="3" t="s">
        <v>74</v>
      </c>
      <c r="E130" t="s">
        <v>75</v>
      </c>
      <c r="G130" s="2"/>
    </row>
    <row r="131" spans="2:7" x14ac:dyDescent="0.25">
      <c r="B131" s="3" t="s">
        <v>76</v>
      </c>
      <c r="E131" t="s">
        <v>77</v>
      </c>
      <c r="G131" s="2"/>
    </row>
    <row r="132" spans="2:7" x14ac:dyDescent="0.25">
      <c r="B132" s="3" t="s">
        <v>78</v>
      </c>
      <c r="E132" t="s">
        <v>79</v>
      </c>
      <c r="G132" s="2"/>
    </row>
    <row r="133" spans="2:7" x14ac:dyDescent="0.25">
      <c r="B133" s="3" t="s">
        <v>80</v>
      </c>
      <c r="E133" t="s">
        <v>81</v>
      </c>
      <c r="G133" s="2"/>
    </row>
    <row r="134" spans="2:7" x14ac:dyDescent="0.25">
      <c r="B134" s="3" t="s">
        <v>82</v>
      </c>
      <c r="E134" t="s">
        <v>83</v>
      </c>
      <c r="G134" s="2"/>
    </row>
    <row r="135" spans="2:7" x14ac:dyDescent="0.25">
      <c r="B135" s="3" t="s">
        <v>84</v>
      </c>
      <c r="E135" t="s">
        <v>85</v>
      </c>
      <c r="G135" s="2"/>
    </row>
    <row r="136" spans="2:7" x14ac:dyDescent="0.25">
      <c r="B136" s="3" t="s">
        <v>86</v>
      </c>
      <c r="E136" t="s">
        <v>87</v>
      </c>
      <c r="G136" s="2"/>
    </row>
    <row r="137" spans="2:7" x14ac:dyDescent="0.25">
      <c r="B137" s="3"/>
      <c r="G137" s="2"/>
    </row>
    <row r="138" spans="2:7" x14ac:dyDescent="0.25">
      <c r="B138" s="3" t="s">
        <v>88</v>
      </c>
      <c r="G138" s="2"/>
    </row>
    <row r="139" spans="2:7" x14ac:dyDescent="0.25">
      <c r="B139" s="3" t="s">
        <v>89</v>
      </c>
      <c r="E139" t="s">
        <v>90</v>
      </c>
      <c r="G139" s="2"/>
    </row>
    <row r="140" spans="2:7" x14ac:dyDescent="0.25">
      <c r="B140" s="3" t="s">
        <v>91</v>
      </c>
      <c r="E140" t="s">
        <v>92</v>
      </c>
      <c r="G140" s="2"/>
    </row>
    <row r="141" spans="2:7" x14ac:dyDescent="0.25">
      <c r="B141" s="3" t="s">
        <v>93</v>
      </c>
      <c r="E141" t="s">
        <v>94</v>
      </c>
      <c r="G141" s="2"/>
    </row>
    <row r="142" spans="2:7" x14ac:dyDescent="0.25">
      <c r="B142" s="3" t="s">
        <v>95</v>
      </c>
      <c r="E142" t="s">
        <v>96</v>
      </c>
      <c r="G142" s="2"/>
    </row>
    <row r="143" spans="2:7" x14ac:dyDescent="0.25">
      <c r="B143" s="3" t="s">
        <v>97</v>
      </c>
      <c r="E143" t="s">
        <v>98</v>
      </c>
      <c r="G143" s="2"/>
    </row>
    <row r="144" spans="2:7" x14ac:dyDescent="0.25">
      <c r="B144" s="3" t="s">
        <v>99</v>
      </c>
      <c r="E144" t="s">
        <v>100</v>
      </c>
      <c r="G144" s="2"/>
    </row>
    <row r="145" spans="2:7" x14ac:dyDescent="0.25">
      <c r="B145" s="3" t="s">
        <v>101</v>
      </c>
      <c r="E145" t="s">
        <v>102</v>
      </c>
      <c r="G145" s="2"/>
    </row>
    <row r="146" spans="2:7" x14ac:dyDescent="0.25">
      <c r="B146" s="3" t="s">
        <v>103</v>
      </c>
      <c r="E146" t="s">
        <v>104</v>
      </c>
      <c r="G146" s="2"/>
    </row>
    <row r="147" spans="2:7" x14ac:dyDescent="0.25">
      <c r="B147" s="3" t="s">
        <v>84</v>
      </c>
      <c r="E147" t="s">
        <v>85</v>
      </c>
      <c r="G147" s="2"/>
    </row>
    <row r="148" spans="2:7" x14ac:dyDescent="0.25">
      <c r="B148" s="3" t="s">
        <v>86</v>
      </c>
      <c r="E148" t="s">
        <v>87</v>
      </c>
      <c r="G148" s="2"/>
    </row>
    <row r="149" spans="2:7" ht="15.75" thickBot="1" x14ac:dyDescent="0.3">
      <c r="B149" s="4"/>
      <c r="C149" s="5"/>
      <c r="D149" s="5"/>
      <c r="E149" s="5"/>
      <c r="F149" s="5"/>
      <c r="G149" s="6"/>
    </row>
    <row r="151" spans="2:7" x14ac:dyDescent="0.25">
      <c r="B151" t="s">
        <v>105</v>
      </c>
    </row>
  </sheetData>
  <mergeCells count="132">
    <mergeCell ref="B119:D119"/>
    <mergeCell ref="E119:F119"/>
    <mergeCell ref="B82:F83"/>
    <mergeCell ref="B107:F107"/>
    <mergeCell ref="G107:G110"/>
    <mergeCell ref="B109:B110"/>
    <mergeCell ref="B112:F112"/>
    <mergeCell ref="G112:G115"/>
    <mergeCell ref="B114:B115"/>
    <mergeCell ref="B120:D120"/>
    <mergeCell ref="B92:F92"/>
    <mergeCell ref="G92:G95"/>
    <mergeCell ref="B94:B95"/>
    <mergeCell ref="B97:F97"/>
    <mergeCell ref="G97:G100"/>
    <mergeCell ref="B99:B100"/>
    <mergeCell ref="B102:F102"/>
    <mergeCell ref="G102:G105"/>
    <mergeCell ref="B104:B105"/>
    <mergeCell ref="B90:C90"/>
    <mergeCell ref="B84:F84"/>
    <mergeCell ref="B123:G124"/>
    <mergeCell ref="G117:G121"/>
    <mergeCell ref="B118:D118"/>
    <mergeCell ref="E118:F118"/>
    <mergeCell ref="B121:D121"/>
    <mergeCell ref="B117:F117"/>
    <mergeCell ref="E120:F120"/>
    <mergeCell ref="E121:F121"/>
    <mergeCell ref="B73:C73"/>
    <mergeCell ref="B74:C74"/>
    <mergeCell ref="B75:C75"/>
    <mergeCell ref="B76:C76"/>
    <mergeCell ref="B59:F59"/>
    <mergeCell ref="G84:G90"/>
    <mergeCell ref="B85:C85"/>
    <mergeCell ref="B86:B87"/>
    <mergeCell ref="B88:C88"/>
    <mergeCell ref="B89:C89"/>
    <mergeCell ref="G59:G81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45:F45"/>
    <mergeCell ref="B77:C77"/>
    <mergeCell ref="B78:C78"/>
    <mergeCell ref="B79:C79"/>
    <mergeCell ref="B80:C80"/>
    <mergeCell ref="B81:C81"/>
    <mergeCell ref="B69:C69"/>
    <mergeCell ref="B70:C70"/>
    <mergeCell ref="B71:C71"/>
    <mergeCell ref="B72:C72"/>
    <mergeCell ref="B57:C57"/>
    <mergeCell ref="D57:F57"/>
    <mergeCell ref="B54:C54"/>
    <mergeCell ref="D54:F54"/>
    <mergeCell ref="B55:C55"/>
    <mergeCell ref="D55:F55"/>
    <mergeCell ref="B56:C56"/>
    <mergeCell ref="D56:F56"/>
    <mergeCell ref="D49:F49"/>
    <mergeCell ref="D50:F50"/>
    <mergeCell ref="D51:F51"/>
    <mergeCell ref="D52:F52"/>
    <mergeCell ref="B53:C53"/>
    <mergeCell ref="D53:F53"/>
    <mergeCell ref="C1:F1"/>
    <mergeCell ref="G45:G46"/>
    <mergeCell ref="B46:C46"/>
    <mergeCell ref="D46:F46"/>
    <mergeCell ref="B47:C47"/>
    <mergeCell ref="D47:F47"/>
    <mergeCell ref="G47:G57"/>
    <mergeCell ref="B48:C48"/>
    <mergeCell ref="D48:F48"/>
    <mergeCell ref="B49:B52"/>
    <mergeCell ref="D3:F3"/>
    <mergeCell ref="D8:F8"/>
    <mergeCell ref="B10:C10"/>
    <mergeCell ref="B11:C11"/>
    <mergeCell ref="D9:F9"/>
    <mergeCell ref="D10:F10"/>
    <mergeCell ref="G35:G43"/>
    <mergeCell ref="B36:C36"/>
    <mergeCell ref="B29:C29"/>
    <mergeCell ref="D14:F14"/>
    <mergeCell ref="G4:G14"/>
    <mergeCell ref="B23:C23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5:C5"/>
    <mergeCell ref="B2:F2"/>
    <mergeCell ref="B43:C43"/>
    <mergeCell ref="B35:F35"/>
    <mergeCell ref="B37:B38"/>
    <mergeCell ref="B42:C42"/>
    <mergeCell ref="B6:B9"/>
    <mergeCell ref="B4:C4"/>
    <mergeCell ref="B22:C22"/>
    <mergeCell ref="B14:C14"/>
    <mergeCell ref="B32:C32"/>
    <mergeCell ref="B31:C31"/>
    <mergeCell ref="B30:C30"/>
    <mergeCell ref="B28:C28"/>
    <mergeCell ref="B27:C27"/>
    <mergeCell ref="B18:C18"/>
    <mergeCell ref="B19:C19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</mergeCells>
  <dataValidations count="53">
    <dataValidation type="list" allowBlank="1" showInputMessage="1" showErrorMessage="1" sqref="F21 F69" xr:uid="{3BFEE8B6-DDF2-47D5-A014-B563A93E58FD}">
      <formula1>"?, IN SIGN - YES, IN SIGN - NO"</formula1>
    </dataValidation>
    <dataValidation type="list" errorStyle="warning" allowBlank="1" showInputMessage="1" showErrorMessage="1" sqref="D25" xr:uid="{F631CB95-285F-4F47-929A-0B13881D5C74}">
      <formula1>"?,NO,1,2,3,4,5,6,7,8,9,10"</formula1>
    </dataValidation>
    <dataValidation type="list" allowBlank="1" showInputMessage="1" showErrorMessage="1" sqref="B39:B41" xr:uid="{D8AF5BE0-FAD9-4C54-AC75-CC4A9CA69286}">
      <formula1>"', ?, PS Redundancy Board"</formula1>
    </dataValidation>
    <dataValidation type="list" errorStyle="warning" allowBlank="1" showInputMessage="1" sqref="C39:C40" xr:uid="{0830831F-A972-49C1-BC47-BC7D0DCEB309}">
      <formula1>"', Module Output - ?"</formula1>
    </dataValidation>
    <dataValidation type="list" allowBlank="1" showInputMessage="1" showErrorMessage="1" sqref="F22:F23 F70:F71" xr:uid="{6C81F1DB-F5FE-4FF2-9620-D8C822750D9B}">
      <formula1>"', Isolation Boards in Sign - Yes, Isolation Boards in Sign - No"</formula1>
    </dataValidation>
    <dataValidation type="list" errorStyle="warning" allowBlank="1" showInputMessage="1" showErrorMessage="1" sqref="D22:D23 D70:D71" xr:uid="{87CE7D83-06DD-4F83-A1B9-E3B46230779F}">
      <formula1>"YES, NO"</formula1>
    </dataValidation>
    <dataValidation type="list" allowBlank="1" showInputMessage="1" showErrorMessage="1" sqref="B37:B38 B86:B87" xr:uid="{84518EE8-8F23-4A86-B94B-F836696BB4CA}">
      <formula1>"',UPS"</formula1>
    </dataValidation>
    <dataValidation type="list" allowBlank="1" showInputMessage="1" sqref="D38 D87" xr:uid="{8100747C-7EFD-479B-8E60-C6E3C5187CB2}">
      <formula1>"',Percent - 50%, Watts - 1800, Watts - 1100, Watts - 650"</formula1>
    </dataValidation>
    <dataValidation type="list" allowBlank="1" showInputMessage="1" sqref="D37 D86" xr:uid="{29BDF287-5668-44D5-96EC-EB84E7C381A6}">
      <formula1>"', 'By Brightness %, By Power"</formula1>
    </dataValidation>
    <dataValidation type="list" errorStyle="warning" allowBlank="1" showInputMessage="1" showErrorMessage="1" sqref="C37 C86" xr:uid="{A5C9464B-43EE-4A7A-82CC-459C918A3FC9}">
      <formula1>"',ALPHA FXM SERIES,TRIPPLITE,Generic UPS"</formula1>
    </dataValidation>
    <dataValidation type="list" allowBlank="1" showInputMessage="1" sqref="C38 C87" xr:uid="{B877167C-9080-4758-A047-EE42FFD40BB3}">
      <formula1>"',Control equipment,Entire display"</formula1>
    </dataValidation>
    <dataValidation type="list" allowBlank="1" showInputMessage="1" showErrorMessage="1" sqref="E37 E86" xr:uid="{5770FBE9-9127-4EF1-93A2-239ECA7075F3}">
      <formula1>"',1 Hour,2 Hour,3 Hour, 4 Hour,5 Hour"</formula1>
    </dataValidation>
    <dataValidation type="list" allowBlank="1" showInputMessage="1" showErrorMessage="1" sqref="E38 E87" xr:uid="{8CCF3F93-DF2E-431C-9DEC-040920C8D4DE}">
      <formula1>"', Serial,Ethernet"</formula1>
    </dataValidation>
    <dataValidation type="list" allowBlank="1" showInputMessage="1" showErrorMessage="1" sqref="F37 F86" xr:uid="{AAB2C672-AAD5-43BC-8990-0EDD57F70283}">
      <formula1>"', Auxiliary, Default IP, Specify IP"</formula1>
    </dataValidation>
    <dataValidation type="list" errorStyle="warning" allowBlank="1" showInputMessage="1" showErrorMessage="1" sqref="D14:F14 D57:F57" xr:uid="{33932858-0D13-466C-B5A4-93080EA25382}">
      <formula1>"ROWS,BAYS"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allowBlank="1" showInputMessage="1" showErrorMessage="1" sqref="E31" xr:uid="{6DAF0795-CE51-474B-BFC4-0B9F742471C7}">
      <formula1>"Alternate, Synchronize"</formula1>
    </dataValidation>
    <dataValidation type="list" allowBlank="1" showInputMessage="1" showErrorMessage="1" sqref="F24" xr:uid="{C6930481-8E20-45E0-8A8C-4A1957DD2172}">
      <formula1>"?, CONNECT TO MODULE - YES, CONNECT TO MODULE - NO"</formula1>
    </dataValidation>
    <dataValidation type="list" errorStyle="warning" allowBlank="1" showInputMessage="1" showErrorMessage="1" sqref="F25" xr:uid="{5D679CFC-0B92-43AF-9E61-47DCBEDE2A5D}">
      <formula1>"'--,CAN,I/O"</formula1>
    </dataValidation>
    <dataValidation type="list" errorStyle="warning" allowBlank="1" showInputMessage="1" showErrorMessage="1" sqref="D32" xr:uid="{18FC2BF1-38B6-4CE2-8196-B233F19600BC}">
      <formula1>"?,NO,1,2"</formula1>
    </dataValidation>
    <dataValidation type="list" errorStyle="warning" allowBlank="1" showInputMessage="1" showErrorMessage="1" sqref="D21" xr:uid="{EA84C289-807C-4C93-B6BF-ADD33D438448}">
      <formula1>"NO,1,2,3,4,5,6,7,8"</formula1>
    </dataValidation>
    <dataValidation type="list" errorStyle="warning" allowBlank="1" showInputMessage="1" showErrorMessage="1" sqref="D26 D73" xr:uid="{844DCB1B-1135-40F9-BFBB-7CB1D50566A1}">
      <formula1>"NO,1,2,3,4,5,6,7,8,9,10"</formula1>
    </dataValidation>
    <dataValidation type="list" allowBlank="1" showInputMessage="1" showErrorMessage="1" sqref="B43:C44" xr:uid="{9D95D93F-1106-4683-AC31-5C7C82D8EFE7}">
      <formula1>"MINI DC I/O 6,'"</formula1>
    </dataValidation>
    <dataValidation type="list" allowBlank="1" showInputMessage="1" showErrorMessage="1" sqref="B42:C42" xr:uid="{B03CC5E5-CDC0-4F22-9CC5-33F7850B3BB3}">
      <formula1>"MINI DC I/O 5,'"</formula1>
    </dataValidation>
    <dataValidation type="list" allowBlank="1" showInputMessage="1" showErrorMessage="1" sqref="C41" xr:uid="{725B005B-4F16-44CE-BAB1-657A6B0DCAD2}">
      <formula1>"MINI DC I/O 4,'"</formula1>
    </dataValidation>
    <dataValidation type="list" errorStyle="warning" allowBlank="1" showInputMessage="1" showErrorMessage="1" sqref="D27:D29 D75:D77" xr:uid="{22D88420-7DB3-4399-BE35-3F3B649F22FF}">
      <formula1>"YES,NO"</formula1>
    </dataValidation>
    <dataValidation type="list" allowBlank="1" showInputMessage="1" showErrorMessage="1" sqref="D30 D78" xr:uid="{552D89CE-910D-4C2A-AC2D-C2850667E636}">
      <formula1>"YES,NO"</formula1>
    </dataValidation>
    <dataValidation type="list" allowBlank="1" showInputMessage="1" showErrorMessage="1" sqref="D24 D72" xr:uid="{9983D432-C5DA-4662-A269-D13F6A057F15}">
      <formula1>"0,1"</formula1>
    </dataValidation>
    <dataValidation type="list" allowBlank="1" showInputMessage="1" showErrorMessage="1" sqref="D31" xr:uid="{2425C9F2-DA39-468A-AD0D-8E42D5503FBB}">
      <formula1>"0,1,2, YES, NO"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O35 O97 O102 O107 O92 O112" xr:uid="{00000000-0002-0000-0000-000007000000}">
      <formula1>"DOOR SWITCH 2 (TC), "</formula1>
    </dataValidation>
    <dataValidation type="list" allowBlank="1" showInputMessage="1" showErrorMessage="1" sqref="D7:F7 D50:F50" xr:uid="{C1A1659E-AE5E-49B4-99BB-FC9F16B12D8F}">
      <formula1>"GEN 4 (24 VOLT BUS), ANTAIOS (DVX)"</formula1>
    </dataValidation>
    <dataValidation type="list" allowBlank="1" showInputMessage="1" showErrorMessage="1" sqref="D12:F12 D55:F55" xr:uid="{69A4A4D8-EAA8-4731-8A9D-0AB293725FBF}">
      <formula1>"FULL MATRIX,LINE MATRIX"</formula1>
    </dataValidation>
    <dataValidation type="list" errorStyle="warning" allowBlank="1" showInputMessage="1" showErrorMessage="1" sqref="D9:F9 H51 I52" xr:uid="{0B248DC9-A6C6-4AB8-9269-711BCF09644F}">
      <formula1>"20,34,46,66"</formula1>
    </dataValidation>
    <dataValidation type="list" errorStyle="warning" allowBlank="1" showInputMessage="1" showErrorMessage="1" sqref="D8:F8" xr:uid="{5DE55C67-323E-4CC3-8835-5FCF2C7EE0ED}">
      <formula1>"7X5,9X5,9X15,16X16,24X16, 18X18"</formula1>
    </dataValidation>
    <dataValidation type="list" errorStyle="warning" allowBlank="1" showInputMessage="1" showErrorMessage="1" sqref="D6:F6 D49:F49" xr:uid="{0DDAADDE-892D-4E30-915F-DD13850F76F8}">
      <formula1>"FULL COLOR, MONOCHROME, Red-Green"</formula1>
    </dataValidation>
    <dataValidation type="list" allowBlank="1" showInputMessage="1" showErrorMessage="1" sqref="D5:F5 D48:F48" xr:uid="{E22CA267-B94D-4B30-9589-852E8D60C285}">
      <formula1>"FRONT,WALK-IN,REAR"</formula1>
    </dataValidation>
    <dataValidation type="list" allowBlank="1" showInputMessage="1" showErrorMessage="1" sqref="D4:F4 D47:F47" xr:uid="{538C633E-B020-44FA-955A-32758C8436E2}">
      <formula1>"VF,VM,VX, DB-5000"</formula1>
    </dataValidation>
    <dataValidation type="list" errorStyle="warning" allowBlank="1" showInputMessage="1" showErrorMessage="1" sqref="D51:F51" xr:uid="{6F3D7010-2A46-499B-9457-EC77FEF5438A}">
      <formula1>"?,9X5,9X15,16X16,24X16, 18X18"</formula1>
    </dataValidation>
    <dataValidation type="list" allowBlank="1" showInputMessage="1" showErrorMessage="1" sqref="B85:C85" xr:uid="{5C98A0E8-A623-4D11-9522-211AD5AC5302}">
      <formula1>"DOOR SWITCH 2 (TC),'"</formula1>
    </dataValidation>
    <dataValidation type="list" allowBlank="1" showInputMessage="1" showErrorMessage="1" sqref="D79" xr:uid="{31025CCB-AF7E-4006-821E-6861F0296F2D}">
      <formula1>"?,YES,NO"</formula1>
    </dataValidation>
    <dataValidation type="list" allowBlank="1" showInputMessage="1" showErrorMessage="1" sqref="B88:C88" xr:uid="{C2D2394B-847B-4454-A61B-EC98C87421AC}">
      <formula1>"',MINI DC I/O 1"</formula1>
    </dataValidation>
    <dataValidation type="list" errorStyle="warning" allowBlank="1" showInputMessage="1" showErrorMessage="1" sqref="D69" xr:uid="{9AF41926-B082-4299-B816-277919446974}">
      <formula1>"NO,?,1,2,3,4,5,6,7,8"</formula1>
    </dataValidation>
    <dataValidation type="list" errorStyle="warning" allowBlank="1" showInputMessage="1" showErrorMessage="1" sqref="D74" xr:uid="{041F60E3-07CC-48DF-B7BE-E79E2A91E451}">
      <formula1>"1,2,3,4,5,6,7,8,9,10"</formula1>
    </dataValidation>
    <dataValidation type="list" errorStyle="warning" allowBlank="1" showInputMessage="1" showErrorMessage="1" sqref="D80" xr:uid="{2AD30C46-6C03-49DA-B046-D9F34CA5A0B2}">
      <formula1>"1,2"</formula1>
    </dataValidation>
    <dataValidation type="list" errorStyle="warning" allowBlank="1" showInputMessage="1" showErrorMessage="1" sqref="D81" xr:uid="{1BFCFF94-95F1-4D0F-8AD7-156DA41EA9C8}">
      <formula1>"Gen IV (Default), PS Redundancy Board, Eltek Power on Ground"</formula1>
    </dataValidation>
    <dataValidation type="list" errorStyle="warning" allowBlank="1" showInputMessage="1" showErrorMessage="1" sqref="F73" xr:uid="{E44D2697-EC6A-4405-99D5-C4B5635EB6DA}">
      <formula1>"'--,CAN - 30000,I/O"</formula1>
    </dataValidation>
    <dataValidation type="list" allowBlank="1" showInputMessage="1" showErrorMessage="1" sqref="F72" xr:uid="{66A6DA3D-BE27-47AA-A2CC-24F02DC38E98}">
      <formula1>"', CONNECT TO MODULE - NO, CONNECT TO MODULE - YES"</formula1>
    </dataValidation>
    <dataValidation type="list" allowBlank="1" showInputMessage="1" showErrorMessage="1" sqref="E79" xr:uid="{45666A0B-2270-4520-81F8-73F571AF6853}">
      <formula1>"',Alternate, Synchronize"</formula1>
    </dataValidation>
    <dataValidation type="list" allowBlank="1" showInputMessage="1" showErrorMessage="1" sqref="B89:C89" xr:uid="{4717BAF9-2CFA-4269-BC6C-FA17B60A8B17}">
      <formula1>"',MINI DC I/O 2"</formula1>
    </dataValidation>
    <dataValidation type="list" allowBlank="1" showInputMessage="1" showErrorMessage="1" sqref="B90:C90" xr:uid="{1C0C3D64-BF05-4A81-ADD3-07EE48D9FBA0}">
      <formula1>"',MINI DC I/O 3"</formula1>
    </dataValidation>
    <dataValidation type="list" errorStyle="information" allowBlank="1" showInputMessage="1" showErrorMessage="1" sqref="D52:F52" xr:uid="{94104688-5FE2-4AFF-9A78-8FD429AA4565}">
      <formula1>"20,34,46,66"</formula1>
    </dataValidation>
    <dataValidation allowBlank="1" showInputMessage="1" sqref="D94 E94:E95 D99 E99:E100 D104 E104:E105 D109 E109:E110 D114 E114:E115" xr:uid="{FB7D816A-81CD-4673-B12B-BC7E5C767EA2}"/>
  </dataValidation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9E923C8CC180428BE695925745FF69" ma:contentTypeVersion="19" ma:contentTypeDescription="Create a new document." ma:contentTypeScope="" ma:versionID="d74ba505f60fd82ad44dc2c068a918c3">
  <xsd:schema xmlns:xsd="http://www.w3.org/2001/XMLSchema" xmlns:xs="http://www.w3.org/2001/XMLSchema" xmlns:p="http://schemas.microsoft.com/office/2006/metadata/properties" xmlns:ns2="0c1db6b5-4cc5-4e9b-a10c-07a2fc716f44" xmlns:ns3="ac698b66-9e73-465c-b197-32837937c36c" xmlns:ns4="2cc016c5-161d-4d6b-a532-6cf687f4a3ab" targetNamespace="http://schemas.microsoft.com/office/2006/metadata/properties" ma:root="true" ma:fieldsID="53501277353b876c3a3d57aad17cb54d" ns2:_="" ns3:_="" ns4:_="">
    <xsd:import namespace="0c1db6b5-4cc5-4e9b-a10c-07a2fc716f44"/>
    <xsd:import namespace="ac698b66-9e73-465c-b197-32837937c36c"/>
    <xsd:import namespace="2cc016c5-161d-4d6b-a532-6cf687f4a3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1db6b5-4cc5-4e9b-a10c-07a2fc716f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698b66-9e73-465c-b197-32837937c36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bdec3fe-0221-494b-84cb-cf8d2976c2d7}" ma:internalName="TaxCatchAll" ma:showField="CatchAllData" ma:web="ac698b66-9e73-465c-b197-32837937c3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c1db6b5-4cc5-4e9b-a10c-07a2fc716f44">
      <Terms xmlns="http://schemas.microsoft.com/office/infopath/2007/PartnerControls"/>
    </lcf76f155ced4ddcb4097134ff3c332f>
    <TaxCatchAll xmlns="2cc016c5-161d-4d6b-a532-6cf687f4a3ab" xsi:nil="true"/>
  </documentManagement>
</p:properties>
</file>

<file path=customXml/itemProps1.xml><?xml version="1.0" encoding="utf-8"?>
<ds:datastoreItem xmlns:ds="http://schemas.openxmlformats.org/officeDocument/2006/customXml" ds:itemID="{C127A6D3-3240-4203-9B28-8174F25229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AA5172-672C-433D-B1C2-80F03C9FD8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1db6b5-4cc5-4e9b-a10c-07a2fc716f44"/>
    <ds:schemaRef ds:uri="ac698b66-9e73-465c-b197-32837937c36c"/>
    <ds:schemaRef ds:uri="2cc016c5-161d-4d6b-a532-6cf687f4a3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EBFFDF-4511-4C10-A4A0-73553F70C8B4}">
  <ds:schemaRefs>
    <ds:schemaRef ds:uri="http://purl.org/dc/dcmitype/"/>
    <ds:schemaRef ds:uri="2cc016c5-161d-4d6b-a532-6cf687f4a3ab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b479dd50-8d7e-4b78-9fb1-00cf65781f6b"/>
    <ds:schemaRef ds:uri="http://schemas.microsoft.com/office/infopath/2007/PartnerControls"/>
    <ds:schemaRef ds:uri="cdae4ca2-47b8-467c-a804-ebae05ca0c7f"/>
    <ds:schemaRef ds:uri="http://schemas.microsoft.com/office/2006/metadata/properties"/>
    <ds:schemaRef ds:uri="http://www.w3.org/XML/1998/namespace"/>
    <ds:schemaRef ds:uri="0c1db6b5-4cc5-4e9b-a10c-07a2fc716f4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C32027 Virginia DOT, Site Config, VF-2420-96X288 (DMS) @1, VX-2420-48X48 G5 (LUS) @4</dc:title>
  <dc:subject/>
  <dc:creator>Dan Muzzey</dc:creator>
  <cp:keywords/>
  <dc:description/>
  <cp:lastModifiedBy>Max Charboneau</cp:lastModifiedBy>
  <cp:revision/>
  <dcterms:created xsi:type="dcterms:W3CDTF">2017-03-27T20:46:42Z</dcterms:created>
  <dcterms:modified xsi:type="dcterms:W3CDTF">2024-04-25T22:35:05Z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fbf46b71-3ce5-4d67-913a-cac077203656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