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3512749D-94B0-4F5E-B645-C9040C7A0008}" xr6:coauthVersionLast="47" xr6:coauthVersionMax="47" xr10:uidLastSave="{3B90E2A7-BCF2-4CCD-8358-68A08142178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Sheet1!$B$62:$G$89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F45" i="1"/>
  <c r="F44" i="1"/>
  <c r="F41" i="1"/>
  <c r="E41" i="1"/>
  <c r="D41" i="1"/>
  <c r="D9" i="1"/>
  <c r="E87" i="1" l="1"/>
  <c r="D87" i="1"/>
  <c r="E86" i="1"/>
  <c r="D86" i="1"/>
  <c r="F82" i="1"/>
  <c r="E82" i="1"/>
  <c r="D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2DD20F47-1964-4438-BEED-5DD802AE6D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C29141C2-5AE6-4F52-A61C-D1C2AD22F7D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8384D5BD-514F-49F5-BA7C-7EED80CC7F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2D47384A-47E6-45DF-90EF-764C03943BDD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AEEED634-1AA3-4729-8E5F-627E02F69D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FE95ACD6-1E33-4119-AE7B-787CBE9C80B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0" authorId="0" shapeId="0" xr:uid="{787FB75B-7176-4AD8-9CB7-862ED9BF7C6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1" shapeId="0" xr:uid="{3129B490-236F-41D4-865C-052775BC04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59" authorId="0" shapeId="0" xr:uid="{D317D7B8-90C3-4EAC-B525-5F1E553E66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0" authorId="1" shapeId="0" xr:uid="{E468CDE4-AC60-4C16-92E7-4D770429CBB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4" authorId="0" shapeId="0" xr:uid="{B415E6E2-6BD4-4477-A119-DC3B5D595C6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1" authorId="0" shapeId="0" xr:uid="{58FE4444-2B32-4A9D-896D-E3E0A6064BA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2" authorId="1" shapeId="0" xr:uid="{765D3A59-2A8A-4A28-85FF-5BC6E5B961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6" authorId="1" shapeId="0" xr:uid="{254555F1-A1D9-4B6B-BAFF-C0541E933C2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7" authorId="1" shapeId="0" xr:uid="{6B40BA7F-9953-4503-AFBF-5BC1FC0626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8" authorId="1" shapeId="0" xr:uid="{042523E2-5407-464C-ACE9-AD3FFDB5DF0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9" authorId="1" shapeId="0" xr:uid="{8FC65D4D-4088-4264-97F3-17D23DFD3BBD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3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3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5" authorId="1" shapeId="0" xr:uid="{6EFC6E20-60FB-4FFB-8A0B-21327E337E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5" authorId="1" shapeId="0" xr:uid="{FFE23554-3D16-41E3-91F5-372B2C1D528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<sst xmlns="http://schemas.openxmlformats.org/spreadsheetml/2006/main" count="273" uniqueCount="111">
  <si>
    <t>DD5303544</t>
  </si>
  <si>
    <t>C32027 Virginia DOT, Site Config, VF-2420-96X288 (DMS) @1, VX-2420-48X48 G5 (LUS) @5</t>
  </si>
  <si>
    <t>Rev 00</t>
  </si>
  <si>
    <t>SYSTEM CONFIGURATION FOR DMS @1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</si>
  <si>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</si>
  <si>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</si>
  <si>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</si>
  <si>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</si>
  <si>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</si>
  <si>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</si>
  <si>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</si>
  <si>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</si>
  <si>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</si>
  <si>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</si>
  <si>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</si>
  <si>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</si>
  <si>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</si>
  <si>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</si>
  <si>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</si>
  <si>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</si>
  <si>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</si>
  <si>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</si>
  <si>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</si>
  <si>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</si>
  <si>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</si>
  <si>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</si>
  <si>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</si>
  <si>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</si>
  <si>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</si>
  <si>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</si>
  <si>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</si>
  <si>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</si>
  <si>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</si>
  <si>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</si>
  <si>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</si>
  <si>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</si>
  <si>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</si>
  <si>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</si>
  <si>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</si>
  <si>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</si>
  <si>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</si>
  <si>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</si>
  <si>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</si>
  <si>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</si>
  <si>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</si>
  <si>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</si>
  <si>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</si>
  <si>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</si>
  <si>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</si>
  <si>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</si>
  <si>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</si>
  <si>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</si>
  <si>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</si>
  <si>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</si>
  <si>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</si>
  <si>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</si>
  <si>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</si>
  <si>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</si>
  <si>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</si>
  <si>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</si>
  <si>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SYSTEM CONFIGURATION FOR LUS @5
VX-2420-48X48-20-RGB @5</t>
  </si>
  <si>
    <t>VX</t>
  </si>
  <si>
    <t>2, 3, 4, 5, 6</t>
  </si>
  <si>
    <t>Gen IV</t>
  </si>
  <si>
    <t>PS Redundancy Board</t>
  </si>
  <si>
    <t>Module Output - 2</t>
  </si>
  <si>
    <t>On 1st Display Interface</t>
  </si>
  <si>
    <t>CUSTOM OPTIONS</t>
  </si>
  <si>
    <t>1, 2, 3, 4, 5, 6</t>
  </si>
  <si>
    <t>SYSTEM BACKUP FILES</t>
  </si>
  <si>
    <t>DD5303555</t>
  </si>
  <si>
    <t>TRANSLATION TABLE</t>
  </si>
  <si>
    <t>N/A</t>
  </si>
  <si>
    <t>CONTROLLER CONFIGURATION PACKAGE</t>
  </si>
  <si>
    <t>SUPPORTS OHSS 23, 30, 31, 34, 35, 43, 51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</si>
  <si>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</si>
  <si>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</si>
  <si>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</si>
  <si>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</si>
  <si>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</si>
  <si>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</si>
  <si>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</si>
  <si>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</si>
  <si>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</si>
  <si>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</si>
  <si>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</si>
  <si>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</si>
  <si>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</si>
  <si>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DWG-5298409</t>
  </si>
  <si>
    <t>Site Riser, Five VX-2420, One VF, Multi Sign</t>
  </si>
  <si>
    <t>DWG-5303105</t>
  </si>
  <si>
    <t>Site Riser, Four VX-2420, One VF, Multi Sign</t>
  </si>
  <si>
    <t>DWG-5303417</t>
  </si>
  <si>
    <t xml:space="preserve">VX-2420 Drawings: </t>
  </si>
  <si>
    <t>Final Assembly Detail,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</si>
  <si>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</si>
  <si>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</si>
  <si>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</si>
  <si>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</si>
  <si>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</si>
  <si>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</si>
  <si>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</si>
  <si>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Four VX-2420, Multi Sign</t>
  </si>
  <si>
    <t>DWG-5299282</t>
  </si>
  <si>
    <t>Site Riser, Five VX-2420, Multi Sign</t>
  </si>
  <si>
    <t>DWG-5299945</t>
  </si>
  <si>
    <t>Site Riser, Six VX-2420, Multi Sign</t>
  </si>
  <si>
    <t>DWG-5300058</t>
  </si>
  <si>
    <t>Site Riser, Eight VX-2420, Multi Sign</t>
  </si>
  <si>
    <t>DWG-5300078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</si>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</sst>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quotePrefix="1" applyBorder="1" applyAlignment="1">
      <alignment horizontal="left"/>
    </xf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/>
    <xf numFmtId="0" fontId="0" fillId="0" borderId="26" xfId="0" quotePrefix="1" applyBorder="1"/>
    <xf numFmtId="0" fontId="0" fillId="0" borderId="41" xfId="0" quotePrefix="1" applyBorder="1"/>
    <xf numFmtId="0" fontId="0" fillId="0" borderId="32" xfId="0" applyBorder="1"/>
    <xf numFmtId="0" fontId="0" fillId="0" borderId="42" xfId="0" quotePrefix="1" applyBorder="1" applyAlignment="1">
      <alignment horizontal="left"/>
    </xf>
    <xf numFmtId="0" fontId="0" fillId="0" borderId="43" xfId="0" quotePrefix="1" applyBorder="1"/>
    <xf numFmtId="0" fontId="0" fillId="0" borderId="37" xfId="0" quotePrefix="1" applyBorder="1" applyAlignment="1">
      <alignment horizontal="left"/>
    </xf>
    <xf numFmtId="0" fontId="0" fillId="0" borderId="38" xfId="0" quotePrefix="1" applyBorder="1"/>
    <xf numFmtId="0" fontId="0" fillId="0" borderId="35" xfId="0" quotePrefix="1" applyBorder="1"/>
    <xf numFmtId="0" fontId="3" fillId="0" borderId="0" xfId="0" applyFont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17" xfId="0" quotePrefix="1" applyFill="1" applyBorder="1" applyAlignment="1">
      <alignment horizontal="center" vertical="center"/>
    </xf>
    <xf numFmtId="0" fontId="0" fillId="0" borderId="39" xfId="0" quotePrefix="1" applyBorder="1" applyAlignment="1">
      <alignment horizontal="left"/>
    </xf>
    <xf numFmtId="0" fontId="0" fillId="0" borderId="40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3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3" fillId="0" borderId="33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44" xfId="0" applyFont="1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0" fillId="0" borderId="2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9" ht="15.75" thickBot="1">
      <c r="B1" s="45" t="s">
        <v>0</v>
      </c>
      <c r="C1" s="103" t="s">
        <v>1</v>
      </c>
      <c r="D1" s="103"/>
      <c r="E1" s="103"/>
      <c r="F1" s="103"/>
      <c r="G1" s="15" t="s">
        <v>2</v>
      </c>
    </row>
    <row r="2" spans="2:9" ht="30" customHeight="1" thickBot="1">
      <c r="B2" s="75" t="s">
        <v>3</v>
      </c>
      <c r="C2" s="76"/>
      <c r="D2" s="76"/>
      <c r="E2" s="76"/>
      <c r="F2" s="76"/>
      <c r="G2" s="60" t="s">
        <v>4</v>
      </c>
    </row>
    <row r="3" spans="2:9" ht="15.75" thickBot="1">
      <c r="B3" s="62" t="s">
        <v>5</v>
      </c>
      <c r="C3" s="63"/>
      <c r="D3" s="63" t="s">
        <v>6</v>
      </c>
      <c r="E3" s="63"/>
      <c r="F3" s="64"/>
      <c r="G3" s="61"/>
    </row>
    <row r="4" spans="2:9">
      <c r="B4" s="65" t="s">
        <v>7</v>
      </c>
      <c r="C4" s="66"/>
      <c r="D4" s="66" t="s">
        <v>8</v>
      </c>
      <c r="E4" s="66"/>
      <c r="F4" s="67"/>
      <c r="G4" s="46">
        <v>1</v>
      </c>
    </row>
    <row r="5" spans="2:9">
      <c r="B5" s="65" t="s">
        <v>9</v>
      </c>
      <c r="C5" s="66"/>
      <c r="D5" s="66" t="s">
        <v>10</v>
      </c>
      <c r="E5" s="66"/>
      <c r="F5" s="67"/>
      <c r="G5" s="47"/>
    </row>
    <row r="6" spans="2:9">
      <c r="B6" s="68" t="s">
        <v>11</v>
      </c>
      <c r="C6" s="10" t="s">
        <v>12</v>
      </c>
      <c r="D6" s="66" t="s">
        <v>13</v>
      </c>
      <c r="E6" s="66"/>
      <c r="F6" s="67"/>
      <c r="G6" s="47"/>
    </row>
    <row r="7" spans="2:9">
      <c r="B7" s="68"/>
      <c r="C7" s="10" t="s">
        <v>14</v>
      </c>
      <c r="D7" s="66" t="s">
        <v>15</v>
      </c>
      <c r="E7" s="66"/>
      <c r="F7" s="67"/>
      <c r="G7" s="47"/>
    </row>
    <row r="8" spans="2:9">
      <c r="B8" s="68"/>
      <c r="C8" s="10" t="s">
        <v>16</v>
      </c>
      <c r="D8" s="66" t="s">
        <v>17</v>
      </c>
      <c r="E8" s="66"/>
      <c r="F8" s="67"/>
      <c r="G8" s="47"/>
      <c r="H8" s="33"/>
    </row>
    <row r="9" spans="2:9">
      <c r="B9" s="68"/>
      <c r="C9" s="10" t="s">
        <v>18</v>
      </c>
      <c r="D9" s="69">
        <f>IF(D8="9x5","66 OR 46 - TYPE IN THE RIGHT ONE",IF(D8="16x16",20,IF(D8="24x16",20,(IF(D8="9x15",34,"SELECT MODULE SIZE")))))</f>
        <v>20</v>
      </c>
      <c r="E9" s="69"/>
      <c r="F9" s="70"/>
      <c r="G9" s="47"/>
      <c r="I9" s="32"/>
    </row>
    <row r="10" spans="2:9">
      <c r="B10" s="65" t="s">
        <v>19</v>
      </c>
      <c r="C10" s="66"/>
      <c r="D10" s="69">
        <v>96</v>
      </c>
      <c r="E10" s="69"/>
      <c r="F10" s="70"/>
      <c r="G10" s="47"/>
    </row>
    <row r="11" spans="2:9">
      <c r="B11" s="65" t="s">
        <v>20</v>
      </c>
      <c r="C11" s="66"/>
      <c r="D11" s="69">
        <v>288</v>
      </c>
      <c r="E11" s="69"/>
      <c r="F11" s="70"/>
      <c r="G11" s="47"/>
    </row>
    <row r="12" spans="2:9">
      <c r="B12" s="65" t="s">
        <v>21</v>
      </c>
      <c r="C12" s="66"/>
      <c r="D12" s="66" t="s">
        <v>22</v>
      </c>
      <c r="E12" s="66"/>
      <c r="F12" s="67"/>
      <c r="G12" s="47"/>
    </row>
    <row r="13" spans="2:9">
      <c r="B13" s="65" t="s">
        <v>23</v>
      </c>
      <c r="C13" s="66"/>
      <c r="D13" s="69">
        <v>1</v>
      </c>
      <c r="E13" s="69"/>
      <c r="F13" s="70"/>
      <c r="G13" s="47"/>
    </row>
    <row r="14" spans="2:9" ht="15.75" thickBot="1">
      <c r="B14" s="71" t="s">
        <v>24</v>
      </c>
      <c r="C14" s="72"/>
      <c r="D14" s="73" t="s">
        <v>25</v>
      </c>
      <c r="E14" s="73"/>
      <c r="F14" s="74"/>
      <c r="G14" s="48"/>
    </row>
    <row r="15" spans="2:9" ht="15.75" thickBot="1"/>
    <row r="16" spans="2:9" ht="15.75" thickBot="1">
      <c r="B16" s="77" t="s">
        <v>26</v>
      </c>
      <c r="C16" s="76"/>
      <c r="D16" s="76"/>
      <c r="E16" s="76"/>
      <c r="F16" s="76"/>
      <c r="G16" s="46">
        <v>1</v>
      </c>
    </row>
    <row r="17" spans="2:7">
      <c r="B17" s="58" t="s">
        <v>5</v>
      </c>
      <c r="C17" s="59"/>
      <c r="D17" s="34" t="s">
        <v>6</v>
      </c>
      <c r="E17" s="34" t="s">
        <v>27</v>
      </c>
      <c r="F17" s="35" t="s">
        <v>28</v>
      </c>
      <c r="G17" s="47"/>
    </row>
    <row r="18" spans="2:7">
      <c r="B18" s="56" t="s">
        <v>29</v>
      </c>
      <c r="C18" s="57"/>
      <c r="D18" s="10" t="s">
        <v>30</v>
      </c>
      <c r="E18" s="10" t="s">
        <v>31</v>
      </c>
      <c r="F18" s="36" t="s">
        <v>32</v>
      </c>
      <c r="G18" s="47"/>
    </row>
    <row r="19" spans="2:7">
      <c r="B19" s="56" t="s">
        <v>29</v>
      </c>
      <c r="C19" s="57"/>
      <c r="D19" s="10" t="s">
        <v>10</v>
      </c>
      <c r="E19" s="10" t="s">
        <v>31</v>
      </c>
      <c r="F19" s="36" t="s">
        <v>32</v>
      </c>
      <c r="G19" s="47"/>
    </row>
    <row r="20" spans="2:7">
      <c r="B20" s="56" t="s">
        <v>29</v>
      </c>
      <c r="C20" s="57"/>
      <c r="D20" s="10" t="s">
        <v>33</v>
      </c>
      <c r="E20" s="10" t="s">
        <v>31</v>
      </c>
      <c r="F20" s="36" t="s">
        <v>32</v>
      </c>
      <c r="G20" s="47"/>
    </row>
    <row r="21" spans="2:7">
      <c r="B21" s="56" t="s">
        <v>29</v>
      </c>
      <c r="C21" s="57"/>
      <c r="D21" s="10" t="s">
        <v>34</v>
      </c>
      <c r="E21" s="10" t="s">
        <v>31</v>
      </c>
      <c r="F21" s="36" t="s">
        <v>32</v>
      </c>
      <c r="G21" s="47"/>
    </row>
    <row r="22" spans="2:7">
      <c r="B22" s="56" t="s">
        <v>35</v>
      </c>
      <c r="C22" s="57"/>
      <c r="D22" s="10" t="s">
        <v>36</v>
      </c>
      <c r="E22" s="10" t="s">
        <v>31</v>
      </c>
      <c r="F22" s="36" t="s">
        <v>32</v>
      </c>
      <c r="G22" s="47"/>
    </row>
    <row r="23" spans="2:7">
      <c r="B23" s="56" t="s">
        <v>35</v>
      </c>
      <c r="C23" s="57"/>
      <c r="D23" s="10" t="s">
        <v>37</v>
      </c>
      <c r="E23" s="10" t="s">
        <v>31</v>
      </c>
      <c r="F23" s="36" t="s">
        <v>32</v>
      </c>
      <c r="G23" s="47"/>
    </row>
    <row r="24" spans="2:7">
      <c r="B24" s="56" t="s">
        <v>35</v>
      </c>
      <c r="C24" s="57"/>
      <c r="D24" s="10" t="s">
        <v>11</v>
      </c>
      <c r="E24" s="10" t="s">
        <v>31</v>
      </c>
      <c r="F24" s="36" t="s">
        <v>32</v>
      </c>
      <c r="G24" s="47"/>
    </row>
    <row r="25" spans="2:7">
      <c r="B25" s="56" t="s">
        <v>38</v>
      </c>
      <c r="C25" s="57"/>
      <c r="D25" s="10" t="s">
        <v>37</v>
      </c>
      <c r="E25" s="10" t="s">
        <v>31</v>
      </c>
      <c r="F25" s="36" t="s">
        <v>32</v>
      </c>
      <c r="G25" s="47"/>
    </row>
    <row r="26" spans="2:7">
      <c r="B26" s="56" t="s">
        <v>39</v>
      </c>
      <c r="C26" s="57"/>
      <c r="D26" s="24">
        <v>4</v>
      </c>
      <c r="E26" s="24" t="s">
        <v>40</v>
      </c>
      <c r="F26" s="37" t="s">
        <v>41</v>
      </c>
      <c r="G26" s="47"/>
    </row>
    <row r="27" spans="2:7">
      <c r="B27" s="56" t="s">
        <v>42</v>
      </c>
      <c r="C27" s="57"/>
      <c r="D27" s="24" t="s">
        <v>43</v>
      </c>
      <c r="E27" s="24"/>
      <c r="F27" s="36"/>
      <c r="G27" s="47"/>
    </row>
    <row r="28" spans="2:7">
      <c r="B28" s="56" t="s">
        <v>44</v>
      </c>
      <c r="C28" s="57"/>
      <c r="D28" s="24" t="s">
        <v>43</v>
      </c>
      <c r="E28" s="24"/>
      <c r="F28" s="36"/>
      <c r="G28" s="47"/>
    </row>
    <row r="29" spans="2:7">
      <c r="B29" s="56" t="s">
        <v>45</v>
      </c>
      <c r="C29" s="57"/>
      <c r="D29" s="24">
        <v>1</v>
      </c>
      <c r="E29" s="24" t="s">
        <v>40</v>
      </c>
      <c r="F29" s="37" t="s">
        <v>46</v>
      </c>
      <c r="G29" s="47"/>
    </row>
    <row r="30" spans="2:7">
      <c r="B30" s="56" t="s">
        <v>47</v>
      </c>
      <c r="C30" s="57"/>
      <c r="D30" s="25" t="s">
        <v>43</v>
      </c>
      <c r="E30" s="24" t="s">
        <v>40</v>
      </c>
      <c r="F30" s="13" t="s">
        <v>40</v>
      </c>
      <c r="G30" s="47"/>
    </row>
    <row r="31" spans="2:7">
      <c r="B31" s="56" t="s">
        <v>48</v>
      </c>
      <c r="C31" s="57"/>
      <c r="D31" s="24">
        <v>6</v>
      </c>
      <c r="E31" s="24" t="s">
        <v>40</v>
      </c>
      <c r="F31" s="37" t="s">
        <v>40</v>
      </c>
      <c r="G31" s="47"/>
    </row>
    <row r="32" spans="2:7">
      <c r="B32" s="56" t="s">
        <v>49</v>
      </c>
      <c r="C32" s="57"/>
      <c r="D32" s="25" t="s">
        <v>43</v>
      </c>
      <c r="E32" s="24" t="s">
        <v>40</v>
      </c>
      <c r="F32" s="37" t="s">
        <v>40</v>
      </c>
      <c r="G32" s="47"/>
    </row>
    <row r="33" spans="2:7">
      <c r="B33" s="56" t="s">
        <v>50</v>
      </c>
      <c r="C33" s="57"/>
      <c r="D33" s="25" t="s">
        <v>43</v>
      </c>
      <c r="E33" s="24" t="s">
        <v>40</v>
      </c>
      <c r="F33" s="37" t="s">
        <v>40</v>
      </c>
      <c r="G33" s="47"/>
    </row>
    <row r="34" spans="2:7">
      <c r="B34" s="56" t="s">
        <v>51</v>
      </c>
      <c r="C34" s="57"/>
      <c r="D34" s="25" t="s">
        <v>43</v>
      </c>
      <c r="E34" s="24" t="s">
        <v>40</v>
      </c>
      <c r="F34" s="37" t="s">
        <v>40</v>
      </c>
      <c r="G34" s="47"/>
    </row>
    <row r="35" spans="2:7">
      <c r="B35" s="56" t="s">
        <v>52</v>
      </c>
      <c r="C35" s="57"/>
      <c r="D35" s="25" t="s">
        <v>53</v>
      </c>
      <c r="E35" s="24" t="s">
        <v>40</v>
      </c>
      <c r="F35" s="37" t="s">
        <v>40</v>
      </c>
      <c r="G35" s="47"/>
    </row>
    <row r="36" spans="2:7">
      <c r="B36" s="56" t="s">
        <v>54</v>
      </c>
      <c r="C36" s="57"/>
      <c r="D36" s="24" t="s">
        <v>43</v>
      </c>
      <c r="E36" s="24" t="s">
        <v>55</v>
      </c>
      <c r="F36" s="37" t="s">
        <v>40</v>
      </c>
      <c r="G36" s="47"/>
    </row>
    <row r="37" spans="2:7">
      <c r="B37" s="56" t="s">
        <v>56</v>
      </c>
      <c r="C37" s="57"/>
      <c r="D37" s="24">
        <v>1</v>
      </c>
      <c r="E37" s="24" t="s">
        <v>40</v>
      </c>
      <c r="F37" s="37" t="s">
        <v>40</v>
      </c>
      <c r="G37" s="47"/>
    </row>
    <row r="38" spans="2:7" ht="15.75" thickBot="1">
      <c r="B38" s="56" t="s">
        <v>57</v>
      </c>
      <c r="C38" s="57"/>
      <c r="D38" s="9" t="s">
        <v>58</v>
      </c>
      <c r="E38" s="9"/>
      <c r="F38" s="38"/>
      <c r="G38" s="48"/>
    </row>
    <row r="39" spans="2:7" ht="15.75" thickBot="1">
      <c r="B39" s="39"/>
      <c r="C39" s="21"/>
      <c r="D39" s="21"/>
      <c r="E39" s="21"/>
      <c r="F39" s="22"/>
      <c r="G39" s="23"/>
    </row>
    <row r="40" spans="2:7" ht="15.75" thickBot="1">
      <c r="B40" s="77" t="s">
        <v>59</v>
      </c>
      <c r="C40" s="76"/>
      <c r="D40" s="76"/>
      <c r="E40" s="76"/>
      <c r="F40" s="76"/>
      <c r="G40" s="46">
        <v>1</v>
      </c>
    </row>
    <row r="41" spans="2:7" hidden="1">
      <c r="B41" s="49" t="s">
        <v>55</v>
      </c>
      <c r="C41" s="50"/>
      <c r="D41" s="40" t="str">
        <f>IF(B41="DOOR SWITCH 2 (TC)",1,"N/A")</f>
        <v>N/A</v>
      </c>
      <c r="E41" s="40" t="str">
        <f>IF(B41="DOOR SWITCH 2 (TC)",1,"N/A")</f>
        <v>N/A</v>
      </c>
      <c r="F41" s="41" t="str">
        <f>IF(B41="DOOR SWITCH 2 (TC)","VIP 1","N/A")</f>
        <v>N/A</v>
      </c>
      <c r="G41" s="47"/>
    </row>
    <row r="42" spans="2:7" hidden="1">
      <c r="B42" s="51" t="s">
        <v>55</v>
      </c>
      <c r="C42" s="16" t="s">
        <v>55</v>
      </c>
      <c r="D42" s="17" t="s">
        <v>55</v>
      </c>
      <c r="E42" s="17" t="s">
        <v>55</v>
      </c>
      <c r="F42" s="18" t="s">
        <v>55</v>
      </c>
      <c r="G42" s="47"/>
    </row>
    <row r="43" spans="2:7" hidden="1">
      <c r="B43" s="51"/>
      <c r="C43" s="17" t="s">
        <v>55</v>
      </c>
      <c r="D43" s="19" t="s">
        <v>55</v>
      </c>
      <c r="E43" s="17" t="s">
        <v>55</v>
      </c>
      <c r="F43" s="18"/>
      <c r="G43" s="47"/>
    </row>
    <row r="44" spans="2:7" hidden="1">
      <c r="B44" s="52" t="s">
        <v>55</v>
      </c>
      <c r="C44" s="53"/>
      <c r="D44" s="42" t="s">
        <v>40</v>
      </c>
      <c r="E44" s="42" t="s">
        <v>40</v>
      </c>
      <c r="F44" s="43" t="str">
        <f>IF(B44="MINI DC I/O 1","ON DISPLAY INTERFACE","N/A")</f>
        <v>N/A</v>
      </c>
      <c r="G44" s="47"/>
    </row>
    <row r="45" spans="2:7" hidden="1">
      <c r="B45" s="52" t="s">
        <v>55</v>
      </c>
      <c r="C45" s="53"/>
      <c r="D45" s="24" t="s">
        <v>40</v>
      </c>
      <c r="E45" s="24" t="s">
        <v>40</v>
      </c>
      <c r="F45" s="37" t="str">
        <f>IF(B45="MINI DC I/O 2","ON DISPLAY INTERFACE","N/A")</f>
        <v>N/A</v>
      </c>
      <c r="G45" s="47"/>
    </row>
    <row r="46" spans="2:7" ht="15.75" thickBot="1">
      <c r="B46" s="54"/>
      <c r="C46" s="55"/>
      <c r="D46" s="28"/>
      <c r="E46" s="28"/>
      <c r="F46" s="44"/>
      <c r="G46" s="48"/>
    </row>
    <row r="47" spans="2:7" ht="15.75" thickBot="1">
      <c r="C47" s="30"/>
      <c r="D47" s="30"/>
      <c r="E47" s="31"/>
      <c r="F47" s="32"/>
      <c r="G47" s="15"/>
    </row>
    <row r="48" spans="2:7" ht="31.5" customHeight="1" thickBot="1">
      <c r="B48" s="104" t="s">
        <v>60</v>
      </c>
      <c r="C48" s="90"/>
      <c r="D48" s="90"/>
      <c r="E48" s="90"/>
      <c r="F48" s="91"/>
      <c r="G48" s="87" t="s">
        <v>4</v>
      </c>
    </row>
    <row r="49" spans="2:7" ht="15.75" thickBot="1">
      <c r="B49" s="62" t="s">
        <v>5</v>
      </c>
      <c r="C49" s="63"/>
      <c r="D49" s="63" t="s">
        <v>6</v>
      </c>
      <c r="E49" s="63"/>
      <c r="F49" s="84"/>
      <c r="G49" s="88"/>
    </row>
    <row r="50" spans="2:7">
      <c r="B50" s="65" t="s">
        <v>7</v>
      </c>
      <c r="C50" s="66"/>
      <c r="D50" s="66" t="s">
        <v>61</v>
      </c>
      <c r="E50" s="66"/>
      <c r="F50" s="85"/>
      <c r="G50" s="81" t="s">
        <v>62</v>
      </c>
    </row>
    <row r="51" spans="2:7">
      <c r="B51" s="65" t="s">
        <v>9</v>
      </c>
      <c r="C51" s="66"/>
      <c r="D51" s="66" t="s">
        <v>10</v>
      </c>
      <c r="E51" s="66"/>
      <c r="F51" s="85"/>
      <c r="G51" s="82"/>
    </row>
    <row r="52" spans="2:7">
      <c r="B52" s="68" t="s">
        <v>11</v>
      </c>
      <c r="C52" s="10" t="s">
        <v>12</v>
      </c>
      <c r="D52" s="66" t="s">
        <v>13</v>
      </c>
      <c r="E52" s="66"/>
      <c r="F52" s="85"/>
      <c r="G52" s="82"/>
    </row>
    <row r="53" spans="2:7">
      <c r="B53" s="68"/>
      <c r="C53" s="10" t="s">
        <v>14</v>
      </c>
      <c r="D53" s="66" t="s">
        <v>15</v>
      </c>
      <c r="E53" s="66"/>
      <c r="F53" s="85"/>
      <c r="G53" s="82"/>
    </row>
    <row r="54" spans="2:7">
      <c r="B54" s="68"/>
      <c r="C54" s="10" t="s">
        <v>16</v>
      </c>
      <c r="D54" s="66" t="s">
        <v>17</v>
      </c>
      <c r="E54" s="66"/>
      <c r="F54" s="85"/>
      <c r="G54" s="82"/>
    </row>
    <row r="55" spans="2:7">
      <c r="B55" s="68"/>
      <c r="C55" s="10" t="s">
        <v>18</v>
      </c>
      <c r="D55" s="69">
        <v>20</v>
      </c>
      <c r="E55" s="69"/>
      <c r="F55" s="86"/>
      <c r="G55" s="82"/>
    </row>
    <row r="56" spans="2:7">
      <c r="B56" s="65" t="s">
        <v>19</v>
      </c>
      <c r="C56" s="66"/>
      <c r="D56" s="69">
        <v>48</v>
      </c>
      <c r="E56" s="69"/>
      <c r="F56" s="86"/>
      <c r="G56" s="82"/>
    </row>
    <row r="57" spans="2:7">
      <c r="B57" s="65" t="s">
        <v>20</v>
      </c>
      <c r="C57" s="66"/>
      <c r="D57" s="69">
        <v>48</v>
      </c>
      <c r="E57" s="69"/>
      <c r="F57" s="86"/>
      <c r="G57" s="82"/>
    </row>
    <row r="58" spans="2:7">
      <c r="B58" s="65" t="s">
        <v>21</v>
      </c>
      <c r="C58" s="66"/>
      <c r="D58" s="66" t="s">
        <v>22</v>
      </c>
      <c r="E58" s="66"/>
      <c r="F58" s="85"/>
      <c r="G58" s="82"/>
    </row>
    <row r="59" spans="2:7">
      <c r="B59" s="65" t="s">
        <v>23</v>
      </c>
      <c r="C59" s="66"/>
      <c r="D59" s="69">
        <v>1</v>
      </c>
      <c r="E59" s="69"/>
      <c r="F59" s="86"/>
      <c r="G59" s="82"/>
    </row>
    <row r="60" spans="2:7" ht="15.75" thickBot="1">
      <c r="B60" s="71" t="s">
        <v>24</v>
      </c>
      <c r="C60" s="72"/>
      <c r="D60" s="73" t="s">
        <v>25</v>
      </c>
      <c r="E60" s="73"/>
      <c r="F60" s="80"/>
      <c r="G60" s="83"/>
    </row>
    <row r="61" spans="2:7" ht="15.75" thickBot="1"/>
    <row r="62" spans="2:7" ht="15.75" thickBot="1">
      <c r="B62" s="89" t="s">
        <v>26</v>
      </c>
      <c r="C62" s="90"/>
      <c r="D62" s="90"/>
      <c r="E62" s="90"/>
      <c r="F62" s="91"/>
      <c r="G62" s="81" t="s">
        <v>62</v>
      </c>
    </row>
    <row r="63" spans="2:7">
      <c r="B63" s="62" t="s">
        <v>5</v>
      </c>
      <c r="C63" s="63"/>
      <c r="D63" s="26" t="s">
        <v>6</v>
      </c>
      <c r="E63" s="26" t="s">
        <v>27</v>
      </c>
      <c r="F63" s="27" t="s">
        <v>28</v>
      </c>
      <c r="G63" s="82"/>
    </row>
    <row r="64" spans="2:7">
      <c r="B64" s="65" t="s">
        <v>29</v>
      </c>
      <c r="C64" s="66"/>
      <c r="D64" s="10" t="s">
        <v>34</v>
      </c>
      <c r="E64" s="10" t="s">
        <v>31</v>
      </c>
      <c r="F64" s="12" t="s">
        <v>32</v>
      </c>
      <c r="G64" s="82"/>
    </row>
    <row r="65" spans="2:7">
      <c r="B65" s="65" t="s">
        <v>35</v>
      </c>
      <c r="C65" s="66"/>
      <c r="D65" s="10" t="s">
        <v>11</v>
      </c>
      <c r="E65" s="10" t="s">
        <v>31</v>
      </c>
      <c r="F65" s="12" t="s">
        <v>32</v>
      </c>
      <c r="G65" s="82"/>
    </row>
    <row r="66" spans="2:7">
      <c r="B66" s="65" t="s">
        <v>38</v>
      </c>
      <c r="C66" s="66"/>
      <c r="D66" s="10" t="s">
        <v>43</v>
      </c>
      <c r="E66" s="11" t="s">
        <v>40</v>
      </c>
      <c r="F66" s="13" t="s">
        <v>40</v>
      </c>
      <c r="G66" s="82"/>
    </row>
    <row r="67" spans="2:7">
      <c r="B67" s="65" t="s">
        <v>39</v>
      </c>
      <c r="C67" s="66"/>
      <c r="D67" s="24" t="s">
        <v>43</v>
      </c>
      <c r="E67" s="24" t="s">
        <v>40</v>
      </c>
      <c r="F67" s="13"/>
      <c r="G67" s="82"/>
    </row>
    <row r="68" spans="2:7">
      <c r="B68" s="65" t="s">
        <v>42</v>
      </c>
      <c r="C68" s="66"/>
      <c r="D68" s="24" t="s">
        <v>43</v>
      </c>
      <c r="E68" s="24"/>
      <c r="F68" s="12"/>
      <c r="G68" s="82"/>
    </row>
    <row r="69" spans="2:7">
      <c r="B69" s="65" t="s">
        <v>44</v>
      </c>
      <c r="C69" s="66"/>
      <c r="D69" s="24" t="s">
        <v>43</v>
      </c>
      <c r="E69" s="24"/>
      <c r="F69" s="12"/>
      <c r="G69" s="82"/>
    </row>
    <row r="70" spans="2:7">
      <c r="B70" s="65" t="s">
        <v>45</v>
      </c>
      <c r="C70" s="66"/>
      <c r="D70" s="24">
        <v>1</v>
      </c>
      <c r="E70" s="24" t="s">
        <v>40</v>
      </c>
      <c r="F70" s="13" t="s">
        <v>46</v>
      </c>
      <c r="G70" s="82"/>
    </row>
    <row r="71" spans="2:7">
      <c r="B71" s="65" t="s">
        <v>47</v>
      </c>
      <c r="C71" s="66"/>
      <c r="D71" s="24" t="s">
        <v>43</v>
      </c>
      <c r="E71" s="24" t="s">
        <v>40</v>
      </c>
      <c r="F71" s="13"/>
      <c r="G71" s="82"/>
    </row>
    <row r="72" spans="2:7">
      <c r="B72" s="65" t="s">
        <v>48</v>
      </c>
      <c r="C72" s="66"/>
      <c r="D72" s="24">
        <v>1</v>
      </c>
      <c r="E72" s="24" t="s">
        <v>40</v>
      </c>
      <c r="F72" s="13" t="s">
        <v>40</v>
      </c>
      <c r="G72" s="82"/>
    </row>
    <row r="73" spans="2:7">
      <c r="B73" s="65" t="s">
        <v>49</v>
      </c>
      <c r="C73" s="66"/>
      <c r="D73" s="25" t="s">
        <v>43</v>
      </c>
      <c r="E73" s="24" t="s">
        <v>40</v>
      </c>
      <c r="F73" s="13" t="s">
        <v>40</v>
      </c>
      <c r="G73" s="82"/>
    </row>
    <row r="74" spans="2:7">
      <c r="B74" s="65" t="s">
        <v>50</v>
      </c>
      <c r="C74" s="66"/>
      <c r="D74" s="25" t="s">
        <v>43</v>
      </c>
      <c r="E74" s="24" t="s">
        <v>40</v>
      </c>
      <c r="F74" s="13" t="s">
        <v>40</v>
      </c>
      <c r="G74" s="82"/>
    </row>
    <row r="75" spans="2:7">
      <c r="B75" s="65" t="s">
        <v>51</v>
      </c>
      <c r="C75" s="66"/>
      <c r="D75" s="25" t="s">
        <v>43</v>
      </c>
      <c r="E75" s="24" t="s">
        <v>40</v>
      </c>
      <c r="F75" s="13" t="s">
        <v>40</v>
      </c>
      <c r="G75" s="82"/>
    </row>
    <row r="76" spans="2:7">
      <c r="B76" s="65" t="s">
        <v>52</v>
      </c>
      <c r="C76" s="66"/>
      <c r="D76" s="25" t="s">
        <v>53</v>
      </c>
      <c r="E76" s="24" t="s">
        <v>40</v>
      </c>
      <c r="F76" s="13" t="s">
        <v>40</v>
      </c>
      <c r="G76" s="82"/>
    </row>
    <row r="77" spans="2:7">
      <c r="B77" s="65" t="s">
        <v>54</v>
      </c>
      <c r="C77" s="66"/>
      <c r="D77" s="24" t="s">
        <v>43</v>
      </c>
      <c r="E77" s="24" t="s">
        <v>40</v>
      </c>
      <c r="F77" s="13" t="s">
        <v>40</v>
      </c>
      <c r="G77" s="82"/>
    </row>
    <row r="78" spans="2:7">
      <c r="B78" s="65" t="s">
        <v>56</v>
      </c>
      <c r="C78" s="66"/>
      <c r="D78" s="24">
        <v>1</v>
      </c>
      <c r="E78" s="24" t="s">
        <v>40</v>
      </c>
      <c r="F78" s="13" t="s">
        <v>40</v>
      </c>
      <c r="G78" s="82"/>
    </row>
    <row r="79" spans="2:7" ht="15.75" thickBot="1">
      <c r="B79" s="71" t="s">
        <v>57</v>
      </c>
      <c r="C79" s="72"/>
      <c r="D79" s="28" t="s">
        <v>63</v>
      </c>
      <c r="E79" s="28"/>
      <c r="F79" s="14"/>
      <c r="G79" s="83"/>
    </row>
    <row r="80" spans="2:7" ht="15.75" thickBot="1">
      <c r="B80" s="20"/>
      <c r="C80" s="20"/>
      <c r="D80" s="21"/>
      <c r="E80" s="21"/>
      <c r="F80" s="22"/>
      <c r="G80" s="23"/>
    </row>
    <row r="81" spans="2:7" ht="15.75" thickBot="1">
      <c r="B81" s="77" t="s">
        <v>59</v>
      </c>
      <c r="C81" s="76"/>
      <c r="D81" s="76"/>
      <c r="E81" s="76"/>
      <c r="F81" s="94"/>
      <c r="G81" s="46" t="s">
        <v>62</v>
      </c>
    </row>
    <row r="82" spans="2:7" hidden="1">
      <c r="B82" s="78"/>
      <c r="C82" s="79"/>
      <c r="D82" s="42" t="str">
        <f>IF(B82="DOOR SWITCH 2 (TC)",1,"N/A")</f>
        <v>N/A</v>
      </c>
      <c r="E82" s="42" t="str">
        <f>IF(B82="DOOR SWITCH 2 (TC)",1,"N/A")</f>
        <v>N/A</v>
      </c>
      <c r="F82" s="43" t="str">
        <f>IF(B82="DOOR SWITCH 2 (TC)","VIP 1","N/A")</f>
        <v>N/A</v>
      </c>
      <c r="G82" s="47"/>
    </row>
    <row r="83" spans="2:7" hidden="1">
      <c r="B83" s="51" t="s">
        <v>55</v>
      </c>
      <c r="C83" s="16" t="s">
        <v>55</v>
      </c>
      <c r="D83" s="17" t="s">
        <v>55</v>
      </c>
      <c r="E83" s="17" t="s">
        <v>55</v>
      </c>
      <c r="F83" s="18" t="s">
        <v>55</v>
      </c>
      <c r="G83" s="47"/>
    </row>
    <row r="84" spans="2:7" hidden="1">
      <c r="B84" s="51"/>
      <c r="C84" s="17" t="s">
        <v>55</v>
      </c>
      <c r="D84" s="19" t="s">
        <v>55</v>
      </c>
      <c r="E84" s="17" t="s">
        <v>55</v>
      </c>
      <c r="F84" s="18"/>
      <c r="G84" s="47"/>
    </row>
    <row r="85" spans="2:7">
      <c r="B85" s="29" t="s">
        <v>64</v>
      </c>
      <c r="C85" s="11" t="s">
        <v>65</v>
      </c>
      <c r="D85" s="11" t="str">
        <f>IF(B85="PS Redundancy Board","I/O Board Outputs - NO"," ")</f>
        <v>I/O Board Outputs - NO</v>
      </c>
      <c r="E85" s="11" t="str">
        <f>IF(B85="PS Redundancy Board","Sensor Address -1"," ")</f>
        <v>Sensor Address -1</v>
      </c>
      <c r="F85" s="37" t="s">
        <v>66</v>
      </c>
      <c r="G85" s="47"/>
    </row>
    <row r="86" spans="2:7" hidden="1">
      <c r="B86" s="29" t="s">
        <v>55</v>
      </c>
      <c r="C86" s="11" t="s">
        <v>55</v>
      </c>
      <c r="D86" s="11" t="str">
        <f>IF(B86="PS Redundancy Board","I/O Board Outputs - NO"," ")</f>
        <v xml:space="preserve"> </v>
      </c>
      <c r="E86" s="11" t="str">
        <f>IF(B86="PS Redundancy Board","Sensor Address -2"," ")</f>
        <v xml:space="preserve"> </v>
      </c>
      <c r="F86" s="37"/>
      <c r="G86" s="47"/>
    </row>
    <row r="87" spans="2:7" hidden="1">
      <c r="B87" s="29" t="s">
        <v>55</v>
      </c>
      <c r="C87" s="11"/>
      <c r="D87" s="11" t="str">
        <f>IF(B87="PS Redundancy Board","I/O Board Outputs - NO"," ")</f>
        <v xml:space="preserve"> </v>
      </c>
      <c r="E87" s="11" t="str">
        <f>IF(B87="PS Redundancy Board","Sensor Address -3"," ")</f>
        <v xml:space="preserve"> </v>
      </c>
      <c r="F87" s="37"/>
      <c r="G87" s="47"/>
    </row>
    <row r="88" spans="2:7" hidden="1">
      <c r="B88" s="95" t="s">
        <v>55</v>
      </c>
      <c r="C88" s="96"/>
      <c r="D88" s="24" t="s">
        <v>40</v>
      </c>
      <c r="E88" s="24" t="s">
        <v>40</v>
      </c>
      <c r="F88" s="37"/>
      <c r="G88" s="47"/>
    </row>
    <row r="89" spans="2:7" ht="15.75" thickBot="1">
      <c r="B89" s="54" t="s">
        <v>55</v>
      </c>
      <c r="C89" s="55"/>
      <c r="D89" s="9"/>
      <c r="E89" s="9"/>
      <c r="F89" s="38"/>
      <c r="G89" s="48"/>
    </row>
    <row r="90" spans="2:7" ht="15.75" thickBot="1">
      <c r="C90" s="30"/>
      <c r="D90" s="30"/>
      <c r="E90" s="31"/>
      <c r="F90" s="32"/>
      <c r="G90" s="15"/>
    </row>
    <row r="91" spans="2:7" ht="15.75" thickBot="1">
      <c r="B91" s="89" t="s">
        <v>67</v>
      </c>
      <c r="C91" s="90"/>
      <c r="D91" s="90"/>
      <c r="E91" s="90"/>
      <c r="F91" s="91"/>
      <c r="G91" s="46" t="s">
        <v>68</v>
      </c>
    </row>
    <row r="92" spans="2:7">
      <c r="B92" s="105" t="s">
        <v>69</v>
      </c>
      <c r="C92" s="92"/>
      <c r="D92" s="92"/>
      <c r="E92" s="92" t="s">
        <v>70</v>
      </c>
      <c r="F92" s="93"/>
      <c r="G92" s="47"/>
    </row>
    <row r="93" spans="2:7">
      <c r="B93" s="65" t="s">
        <v>71</v>
      </c>
      <c r="C93" s="66"/>
      <c r="D93" s="66"/>
      <c r="E93" s="69" t="s">
        <v>72</v>
      </c>
      <c r="F93" s="86"/>
      <c r="G93" s="47"/>
    </row>
    <row r="94" spans="2:7" ht="15.75" thickBot="1">
      <c r="B94" s="71" t="s">
        <v>73</v>
      </c>
      <c r="C94" s="72"/>
      <c r="D94" s="72"/>
      <c r="E94" s="73" t="s">
        <v>72</v>
      </c>
      <c r="F94" s="80"/>
      <c r="G94" s="48"/>
    </row>
    <row r="95" spans="2:7" ht="15.75" thickBot="1">
      <c r="C95" s="30"/>
      <c r="D95" s="30"/>
      <c r="E95" s="31"/>
      <c r="F95" s="32"/>
      <c r="G95" s="15"/>
    </row>
    <row r="96" spans="2:7">
      <c r="B96" s="97" t="s">
        <v>74</v>
      </c>
      <c r="C96" s="98"/>
      <c r="D96" s="98"/>
      <c r="E96" s="98"/>
      <c r="F96" s="98"/>
      <c r="G96" s="99"/>
    </row>
    <row r="97" spans="2:7" ht="15.75" thickBot="1">
      <c r="B97" s="100"/>
      <c r="C97" s="101"/>
      <c r="D97" s="101"/>
      <c r="E97" s="101"/>
      <c r="F97" s="101"/>
      <c r="G97" s="102"/>
    </row>
    <row r="98" spans="2:7" ht="15.75" thickBot="1"/>
    <row r="99" spans="2:7">
      <c r="B99" s="7" t="s">
        <v>75</v>
      </c>
      <c r="C99" s="8"/>
      <c r="D99" s="8"/>
      <c r="E99" s="8"/>
      <c r="F99" s="8"/>
      <c r="G99" s="1"/>
    </row>
    <row r="100" spans="2:7">
      <c r="B100" s="3"/>
      <c r="G100" s="2"/>
    </row>
    <row r="101" spans="2:7">
      <c r="B101" s="3" t="s">
        <v>76</v>
      </c>
      <c r="G101" s="2"/>
    </row>
    <row r="102" spans="2:7">
      <c r="B102" s="3" t="s">
        <v>77</v>
      </c>
      <c r="E102" t="s">
        <v>78</v>
      </c>
      <c r="G102" s="2"/>
    </row>
    <row r="103" spans="2:7">
      <c r="B103" s="3" t="s">
        <v>79</v>
      </c>
      <c r="E103" t="s">
        <v>80</v>
      </c>
      <c r="G103" s="2"/>
    </row>
    <row r="104" spans="2:7">
      <c r="B104" s="3" t="s">
        <v>81</v>
      </c>
      <c r="E104" t="s">
        <v>82</v>
      </c>
      <c r="G104" s="2"/>
    </row>
    <row r="105" spans="2:7">
      <c r="B105" s="3" t="s">
        <v>83</v>
      </c>
      <c r="E105" t="s">
        <v>84</v>
      </c>
      <c r="G105" s="2"/>
    </row>
    <row r="106" spans="2:7">
      <c r="B106" s="3" t="s">
        <v>85</v>
      </c>
      <c r="E106" t="s">
        <v>86</v>
      </c>
      <c r="G106" s="2"/>
    </row>
    <row r="107" spans="2:7">
      <c r="B107" s="3" t="s">
        <v>87</v>
      </c>
      <c r="E107" t="s">
        <v>88</v>
      </c>
      <c r="G107" s="2"/>
    </row>
    <row r="108" spans="2:7">
      <c r="B108" s="3" t="s">
        <v>89</v>
      </c>
      <c r="E108" t="s">
        <v>90</v>
      </c>
      <c r="G108" s="2"/>
    </row>
    <row r="109" spans="2:7">
      <c r="B109" s="3" t="s">
        <v>91</v>
      </c>
      <c r="E109" t="s">
        <v>92</v>
      </c>
      <c r="G109" s="2"/>
    </row>
    <row r="110" spans="2:7">
      <c r="B110" s="3"/>
      <c r="G110" s="2"/>
    </row>
    <row r="111" spans="2:7">
      <c r="B111" s="3" t="s">
        <v>93</v>
      </c>
      <c r="G111" s="2"/>
    </row>
    <row r="112" spans="2:7">
      <c r="B112" s="3" t="s">
        <v>94</v>
      </c>
      <c r="E112" t="s">
        <v>95</v>
      </c>
      <c r="G112" s="2"/>
    </row>
    <row r="113" spans="2:7">
      <c r="B113" s="3" t="s">
        <v>96</v>
      </c>
      <c r="E113" t="s">
        <v>97</v>
      </c>
      <c r="G113" s="2"/>
    </row>
    <row r="114" spans="2:7">
      <c r="B114" s="3" t="s">
        <v>98</v>
      </c>
      <c r="E114" t="s">
        <v>99</v>
      </c>
      <c r="G114" s="2"/>
    </row>
    <row r="115" spans="2:7">
      <c r="B115" s="3" t="s">
        <v>100</v>
      </c>
      <c r="E115" t="s">
        <v>101</v>
      </c>
      <c r="G115" s="2"/>
    </row>
    <row r="116" spans="2:7">
      <c r="B116" s="3" t="s">
        <v>102</v>
      </c>
      <c r="E116" t="s">
        <v>103</v>
      </c>
      <c r="G116" s="2"/>
    </row>
    <row r="117" spans="2:7">
      <c r="B117" s="3" t="s">
        <v>104</v>
      </c>
      <c r="E117" t="s">
        <v>105</v>
      </c>
      <c r="G117" s="2"/>
    </row>
    <row r="118" spans="2:7">
      <c r="B118" s="3" t="s">
        <v>106</v>
      </c>
      <c r="E118" t="s">
        <v>107</v>
      </c>
      <c r="G118" s="2"/>
    </row>
    <row r="119" spans="2:7">
      <c r="B119" s="3" t="s">
        <v>108</v>
      </c>
      <c r="E119" t="s">
        <v>109</v>
      </c>
      <c r="G119" s="2"/>
    </row>
    <row r="120" spans="2:7">
      <c r="B120" s="3" t="s">
        <v>89</v>
      </c>
      <c r="E120" t="s">
        <v>90</v>
      </c>
      <c r="G120" s="2"/>
    </row>
    <row r="121" spans="2:7">
      <c r="B121" s="3" t="s">
        <v>91</v>
      </c>
      <c r="E121" t="s">
        <v>92</v>
      </c>
      <c r="G121" s="2"/>
    </row>
    <row r="122" spans="2:7" ht="15.75" thickBot="1">
      <c r="B122" s="4"/>
      <c r="C122" s="5"/>
      <c r="D122" s="5"/>
      <c r="E122" s="5"/>
      <c r="F122" s="5"/>
      <c r="G122" s="6"/>
    </row>
    <row r="124" spans="2:7">
      <c r="B124" t="s">
        <v>110</v>
      </c>
    </row>
  </sheetData>
  <mergeCells count="114">
    <mergeCell ref="B96:G97"/>
    <mergeCell ref="C1:F1"/>
    <mergeCell ref="B72:C72"/>
    <mergeCell ref="B79:C79"/>
    <mergeCell ref="B49:C49"/>
    <mergeCell ref="B58:C58"/>
    <mergeCell ref="B59:C59"/>
    <mergeCell ref="D57:F57"/>
    <mergeCell ref="D58:F58"/>
    <mergeCell ref="D59:F59"/>
    <mergeCell ref="D52:F52"/>
    <mergeCell ref="D53:F53"/>
    <mergeCell ref="B78:C78"/>
    <mergeCell ref="B77:C77"/>
    <mergeCell ref="B76:C76"/>
    <mergeCell ref="B74:C74"/>
    <mergeCell ref="B73:C73"/>
    <mergeCell ref="B64:C64"/>
    <mergeCell ref="B65:C65"/>
    <mergeCell ref="B51:C51"/>
    <mergeCell ref="B48:F48"/>
    <mergeCell ref="G91:G94"/>
    <mergeCell ref="B89:C89"/>
    <mergeCell ref="B92:D92"/>
    <mergeCell ref="E92:F92"/>
    <mergeCell ref="B81:F81"/>
    <mergeCell ref="B83:B84"/>
    <mergeCell ref="B94:D94"/>
    <mergeCell ref="B91:F91"/>
    <mergeCell ref="E93:F93"/>
    <mergeCell ref="E94:F94"/>
    <mergeCell ref="B93:D93"/>
    <mergeCell ref="B88:C88"/>
    <mergeCell ref="G81:G89"/>
    <mergeCell ref="B82:C82"/>
    <mergeCell ref="B75:C75"/>
    <mergeCell ref="D60:F60"/>
    <mergeCell ref="G50:G60"/>
    <mergeCell ref="B69:C69"/>
    <mergeCell ref="D49:F49"/>
    <mergeCell ref="D54:F54"/>
    <mergeCell ref="B56:C56"/>
    <mergeCell ref="B57:C57"/>
    <mergeCell ref="D55:F55"/>
    <mergeCell ref="D56:F56"/>
    <mergeCell ref="B52:B55"/>
    <mergeCell ref="B50:C50"/>
    <mergeCell ref="G48:G49"/>
    <mergeCell ref="B62:F62"/>
    <mergeCell ref="G62:G79"/>
    <mergeCell ref="D50:F50"/>
    <mergeCell ref="D51:F51"/>
    <mergeCell ref="B71:C71"/>
    <mergeCell ref="B70:C70"/>
    <mergeCell ref="B67:C67"/>
    <mergeCell ref="B66:C66"/>
    <mergeCell ref="B63:C63"/>
    <mergeCell ref="B68:C68"/>
    <mergeCell ref="B60:C60"/>
    <mergeCell ref="B11:C11"/>
    <mergeCell ref="D11:F11"/>
    <mergeCell ref="B12:C12"/>
    <mergeCell ref="D12:F12"/>
    <mergeCell ref="B13:C13"/>
    <mergeCell ref="D13:F13"/>
    <mergeCell ref="B2:F2"/>
    <mergeCell ref="B29:C29"/>
    <mergeCell ref="B30:C30"/>
    <mergeCell ref="B31:C31"/>
    <mergeCell ref="B32:C32"/>
    <mergeCell ref="B33:C33"/>
    <mergeCell ref="B16:F16"/>
    <mergeCell ref="B40:F40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0:C10"/>
    <mergeCell ref="D10:F10"/>
    <mergeCell ref="B14:C14"/>
    <mergeCell ref="D14:F14"/>
    <mergeCell ref="G40:G46"/>
    <mergeCell ref="B41:C41"/>
    <mergeCell ref="B42:B43"/>
    <mergeCell ref="B44:C44"/>
    <mergeCell ref="B45:C45"/>
    <mergeCell ref="B46:C46"/>
    <mergeCell ref="B34:C34"/>
    <mergeCell ref="B35:C35"/>
    <mergeCell ref="B36:C36"/>
    <mergeCell ref="B37:C37"/>
    <mergeCell ref="B38:C38"/>
    <mergeCell ref="G16:G3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</mergeCells>
  <dataValidations count="52">
    <dataValidation type="list" allowBlank="1" showInputMessage="1" showErrorMessage="1" sqref="D4:F4 D50:F50" xr:uid="{538C633E-B020-44FA-955A-32758C8436E2}">
      <formula1>"VF,VM,VX, DB-5000"</formula1>
    </dataValidation>
    <dataValidation type="list" allowBlank="1" showInputMessage="1" showErrorMessage="1" sqref="D5:F5 D51:F51" xr:uid="{E22CA267-B94D-4B30-9589-852E8D60C285}">
      <formula1>"FRONT,WALK-IN,REAR"</formula1>
    </dataValidation>
    <dataValidation type="list" errorStyle="warning" allowBlank="1" showInputMessage="1" showErrorMessage="1" sqref="D6:F6 D52:F52" xr:uid="{0DDAADDE-892D-4E30-915F-DD13850F76F8}">
      <formula1>"FULL COLOR, MONOCHROME, Red-Green"</formula1>
    </dataValidation>
    <dataValidation type="list" errorStyle="warning" allowBlank="1" showInputMessage="1" showErrorMessage="1" sqref="D54:F54" xr:uid="{83DF0A73-9700-4D7D-B913-1CF402F1C671}">
      <formula1>"7X5,9X5,9X15,16X16,24X16, 18X18"</formula1>
    </dataValidation>
    <dataValidation type="list" errorStyle="warning" allowBlank="1" showInputMessage="1" showErrorMessage="1" sqref="I9 H8 D55:F55" xr:uid="{0B248DC9-A6C6-4AB8-9269-711BCF09644F}">
      <formula1>"20,34,46,66"</formula1>
    </dataValidation>
    <dataValidation type="list" allowBlank="1" showInputMessage="1" showErrorMessage="1" sqref="D12:F12 D58:F58" xr:uid="{69A4A4D8-EAA8-4731-8A9D-0AB293725FBF}">
      <formula1>"FULL MATRIX,LINE MATRIX"</formula1>
    </dataValidation>
    <dataValidation type="list" allowBlank="1" showInputMessage="1" showErrorMessage="1" sqref="D7:F7 D53:F53" xr:uid="{C1A1659E-AE5E-49B4-99BB-FC9F16B12D8F}">
      <formula1>"GEN 4 (24 VOLT BUS), ANTAIOS (DVX)"</formula1>
    </dataValidation>
    <dataValidation type="list" allowBlank="1" showInputMessage="1" showErrorMessage="1" sqref="O81" xr:uid="{00000000-0002-0000-0000-000007000000}">
      <formula1>"DOOR SWITCH 2 (TC), "</formula1>
    </dataValidation>
    <dataValidation type="list" errorStyle="warning" allowBlank="1" showInputMessage="1" showErrorMessage="1" sqref="B82:C82" xr:uid="{8B776643-279A-4908-8D4B-360380D9AFE1}">
      <formula1>"--,DOOR SWITCH 2 (TC),'"</formula1>
    </dataValidation>
    <dataValidation type="list" allowBlank="1" showInputMessage="1" showErrorMessage="1" sqref="D77" xr:uid="{2FF101F7-CF1F-4573-96C7-697A18034DC7}">
      <formula1>"0,1,2, YES, NO"</formula1>
    </dataValidation>
    <dataValidation type="list" allowBlank="1" showInputMessage="1" showErrorMessage="1" sqref="D29 D70" xr:uid="{9983D432-C5DA-4662-A269-D13F6A057F15}">
      <formula1>"0,1"</formula1>
    </dataValidation>
    <dataValidation type="list" allowBlank="1" showInputMessage="1" showErrorMessage="1" sqref="D35 D76" xr:uid="{552D89CE-910D-4C2A-AC2D-C2850667E636}">
      <formula1>"YES,NO"</formula1>
    </dataValidation>
    <dataValidation type="list" errorStyle="warning" allowBlank="1" showInputMessage="1" showErrorMessage="1" sqref="D32:D34 D73:D75" xr:uid="{22D88420-7DB3-4399-BE35-3F3B649F22FF}">
      <formula1>"YES,NO"</formula1>
    </dataValidation>
    <dataValidation type="list" allowBlank="1" showInputMessage="1" showErrorMessage="1" sqref="C87" xr:uid="{725B005B-4F16-44CE-BAB1-657A6B0DCAD2}">
      <formula1>"MINI DC I/O 4,'"</formula1>
    </dataValidation>
    <dataValidation type="list" allowBlank="1" showInputMessage="1" showErrorMessage="1" sqref="B88:C88" xr:uid="{B03CC5E5-CDC0-4F22-9CC5-33F7850B3BB3}">
      <formula1>"MINI DC I/O 5,'"</formula1>
    </dataValidation>
    <dataValidation type="list" allowBlank="1" showInputMessage="1" showErrorMessage="1" sqref="B89:C89" xr:uid="{9D95D93F-1106-4683-AC31-5C7C82D8EFE7}">
      <formula1>"MINI DC I/O 6,'"</formula1>
    </dataValidation>
    <dataValidation type="list" errorStyle="warning" allowBlank="1" showInputMessage="1" showErrorMessage="1" sqref="D30 D72" xr:uid="{844DCB1B-1135-40F9-BFBB-7CB1D50566A1}">
      <formula1>"NO,1,2,3,4,5,6,7,8,9,10"</formula1>
    </dataValidation>
    <dataValidation type="list" errorStyle="warning" allowBlank="1" showInputMessage="1" showErrorMessage="1" sqref="D67" xr:uid="{06D35DED-A71C-4BFA-8FB8-A045E8F53B57}">
      <formula1>"NO,1,2,3,4,5,6,7,8"</formula1>
    </dataValidation>
    <dataValidation type="list" errorStyle="warning" allowBlank="1" showInputMessage="1" showErrorMessage="1" sqref="D78" xr:uid="{1307299D-AB5D-4D34-8450-676DE733DF1D}">
      <formula1>"?,NO,1,2"</formula1>
    </dataValidation>
    <dataValidation type="list" errorStyle="warning" allowBlank="1" showInputMessage="1" showErrorMessage="1" sqref="F71" xr:uid="{98BC6471-49E0-4BE1-836F-1F9D162AE84A}">
      <formula1>"'--,CAN,I/O"</formula1>
    </dataValidation>
    <dataValidation type="list" allowBlank="1" showInputMessage="1" showErrorMessage="1" sqref="F70" xr:uid="{6235683C-507A-4268-982A-DF928535A911}">
      <formula1>"?, CONNECT TO MODULE - YES, CONNECT TO MODULE - NO"</formula1>
    </dataValidation>
    <dataValidation type="list" allowBlank="1" showInputMessage="1" showErrorMessage="1" sqref="E77" xr:uid="{66E7C767-D5C8-4301-87EC-78A12E334BFF}">
      <formula1>"Alternate, Synchronize"</formula1>
    </dataValidation>
    <dataValidation type="list" errorStyle="warning" allowBlank="1" showInputMessage="1" showErrorMessage="1" sqref="D79:D80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60:F60" xr:uid="{33932858-0D13-466C-B5A4-93080EA25382}">
      <formula1>"ROWS,BAYS"</formula1>
    </dataValidation>
    <dataValidation type="list" allowBlank="1" showInputMessage="1" showErrorMessage="1" sqref="F83 F42" xr:uid="{AAB2C672-AAD5-43BC-8990-0EDD57F70283}">
      <formula1>"', Auxiliary, Default IP, Specify IP"</formula1>
    </dataValidation>
    <dataValidation type="list" allowBlank="1" showInputMessage="1" showErrorMessage="1" sqref="E84 E43" xr:uid="{8CCF3F93-DF2E-431C-9DEC-040920C8D4DE}">
      <formula1>"', Serial,Ethernet"</formula1>
    </dataValidation>
    <dataValidation type="list" allowBlank="1" showInputMessage="1" showErrorMessage="1" sqref="E83 E42" xr:uid="{5770FBE9-9127-4EF1-93A2-239ECA7075F3}">
      <formula1>"',1 Hour,2 Hour,3 Hour, 4 Hour,5 Hour"</formula1>
    </dataValidation>
    <dataValidation type="list" allowBlank="1" showInputMessage="1" sqref="C84 C43" xr:uid="{B877167C-9080-4758-A047-EE42FFD40BB3}">
      <formula1>"',Control equipment,Entire display"</formula1>
    </dataValidation>
    <dataValidation type="list" errorStyle="warning" allowBlank="1" showInputMessage="1" showErrorMessage="1" sqref="C83 C42" xr:uid="{A5C9464B-43EE-4A7A-82CC-459C918A3FC9}">
      <formula1>"',ALPHA FXM SERIES,TRIPPLITE,Generic UPS"</formula1>
    </dataValidation>
    <dataValidation type="list" allowBlank="1" showInputMessage="1" sqref="D83 D42" xr:uid="{29BDF287-5668-44D5-96EC-EB84E7C381A6}">
      <formula1>"', 'By Brightness %, By Power"</formula1>
    </dataValidation>
    <dataValidation type="list" allowBlank="1" showInputMessage="1" sqref="D84 D43" xr:uid="{8100747C-7EFD-479B-8E60-C6E3C5187CB2}">
      <formula1>"',Percent - 50%, Watts - 1800, Watts - 1100, Watts - 650"</formula1>
    </dataValidation>
    <dataValidation type="list" allowBlank="1" showInputMessage="1" showErrorMessage="1" sqref="B83:B84 B42:B43" xr:uid="{84518EE8-8F23-4A86-B94B-F836696BB4CA}">
      <formula1>"',UPS"</formula1>
    </dataValidation>
    <dataValidation type="list" errorStyle="warning" allowBlank="1" showInputMessage="1" showErrorMessage="1" sqref="D27:D28 D68:D69" xr:uid="{87CE7D83-06DD-4F83-A1B9-E3B46230779F}">
      <formula1>"YES, NO"</formula1>
    </dataValidation>
    <dataValidation type="list" allowBlank="1" showInputMessage="1" showErrorMessage="1" sqref="F27:F28 F68:F69" xr:uid="{6C81F1DB-F5FE-4FF2-9620-D8C822750D9B}">
      <formula1>"', Isolation Boards in Sign - Yes, Isolation Boards in Sign - No"</formula1>
    </dataValidation>
    <dataValidation type="list" errorStyle="warning" allowBlank="1" showInputMessage="1" sqref="C85:C86" xr:uid="{0830831F-A972-49C1-BC47-BC7D0DCEB309}">
      <formula1>"', Module Output - ?"</formula1>
    </dataValidation>
    <dataValidation type="list" allowBlank="1" showInputMessage="1" showErrorMessage="1" sqref="B85:B87" xr:uid="{D8AF5BE0-FAD9-4C54-AC75-CC4A9CA69286}">
      <formula1>"', ?, PS Redundancy Board"</formula1>
    </dataValidation>
    <dataValidation type="list" errorStyle="warning" allowBlank="1" showInputMessage="1" showErrorMessage="1" sqref="D71" xr:uid="{BD6963C1-AC2E-4200-B58F-AD35C68E9B06}">
      <formula1>"?,NO,1,2,3,4,5,6,7,8,9,10"</formula1>
    </dataValidation>
    <dataValidation type="list" allowBlank="1" showInputMessage="1" showErrorMessage="1" sqref="F26 F67" xr:uid="{3BFEE8B6-DDF2-47D5-A014-B563A93E58FD}">
      <formula1>"?, IN SIGN - YES, IN SIGN - NO"</formula1>
    </dataValidation>
    <dataValidation type="list" errorStyle="warning" allowBlank="1" showInputMessage="1" showErrorMessage="1" sqref="D8:F8" xr:uid="{29E9FEE6-5A4B-460A-BC97-E6EBF3CF3A20}">
      <formula1>"?,9X5,9X15,16X16,24X16, 18X18"</formula1>
    </dataValidation>
    <dataValidation type="list" allowBlank="1" showInputMessage="1" showErrorMessage="1" sqref="B41:C41" xr:uid="{912DEB64-47BC-4D1A-B0D3-06BE4D3A3C13}">
      <formula1>"DOOR SWITCH 2 (TC),'"</formula1>
    </dataValidation>
    <dataValidation type="list" allowBlank="1" showInputMessage="1" showErrorMessage="1" sqref="D36" xr:uid="{C6899995-4D38-4DB7-8EE9-E1F775D9A718}">
      <formula1>"?,YES,NO"</formula1>
    </dataValidation>
    <dataValidation type="list" allowBlank="1" showInputMessage="1" showErrorMessage="1" sqref="B44:C44" xr:uid="{8E19797A-BB01-40C4-B50A-3DA1C01CB53A}">
      <formula1>"',MINI DC I/O 1"</formula1>
    </dataValidation>
    <dataValidation type="list" errorStyle="warning" allowBlank="1" showInputMessage="1" showErrorMessage="1" sqref="D26" xr:uid="{232B6CB8-AD5A-433E-A91B-53301A95ABD8}">
      <formula1>"NO,?,1,2,3,4,5,6,7,8"</formula1>
    </dataValidation>
    <dataValidation type="list" errorStyle="warning" allowBlank="1" showInputMessage="1" showErrorMessage="1" sqref="D31" xr:uid="{44805F6F-1219-4F35-81D0-1308C4E00218}">
      <formula1>"1,2,3,4,5,6,7,8,9,10"</formula1>
    </dataValidation>
    <dataValidation type="list" errorStyle="warning" allowBlank="1" showInputMessage="1" showErrorMessage="1" sqref="D37" xr:uid="{D5D3995D-F91F-4D27-80EF-879E24163BBF}">
      <formula1>"1,2"</formula1>
    </dataValidation>
    <dataValidation type="list" errorStyle="warning" allowBlank="1" showInputMessage="1" showErrorMessage="1" sqref="D38:D39" xr:uid="{6DAF715E-0B78-40B3-8EBD-774B79DA288F}">
      <formula1>"Gen IV (Default), PS Redundancy Board, Eltek Power on Ground"</formula1>
    </dataValidation>
    <dataValidation type="list" errorStyle="warning" allowBlank="1" showInputMessage="1" showErrorMessage="1" sqref="F30" xr:uid="{FC1BAAA5-5EA9-4374-B756-9FAEBF0B7902}">
      <formula1>"'--,CAN - 30000,I/O"</formula1>
    </dataValidation>
    <dataValidation type="list" allowBlank="1" showInputMessage="1" showErrorMessage="1" sqref="F29" xr:uid="{102BA924-57BF-497E-8BA4-18465D05CCC5}">
      <formula1>"', CONNECT TO MODULE - NO, CONNECT TO MODULE - YES"</formula1>
    </dataValidation>
    <dataValidation type="list" allowBlank="1" showInputMessage="1" showErrorMessage="1" sqref="E36" xr:uid="{333B6295-98C5-4961-B38B-4E1CB5128225}">
      <formula1>"',Alternate, Synchronize"</formula1>
    </dataValidation>
    <dataValidation type="list" allowBlank="1" showInputMessage="1" showErrorMessage="1" sqref="B45:C45" xr:uid="{50143848-9F34-44FD-8E2F-0AFA54BB360F}">
      <formula1>"',MINI DC I/O 2"</formula1>
    </dataValidation>
    <dataValidation type="list" allowBlank="1" showInputMessage="1" showErrorMessage="1" sqref="B46:C46" xr:uid="{7AECC833-5692-4127-AB69-A53793131070}">
      <formula1>"',MINI DC I/O 3"</formula1>
    </dataValidation>
    <dataValidation type="list" errorStyle="information" allowBlank="1" showInputMessage="1" showErrorMessage="1" sqref="D9:F9" xr:uid="{5ED08A7E-4322-4EE5-B649-E987657B3016}">
      <formula1>"20,34,46,66"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C32027</OrderProject_x0020_ID>
    <DocNumber xmlns="2cc016c5-161d-4d6b-a532-6cf687f4a3ab">DD5303544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75D2Y5VYC55K-1220653723-60470</_dlc_DocId>
    <_dlc_DocIdUrl xmlns="b479dd50-8d7e-4b78-9fb1-00cf65781f6b">
      <Url>https://daktronics.sharepoint.com/sites/docs-engineering/_layouts/15/DocIdRedir.aspx?ID=75D2Y5VYC55K-1220653723-60470</Url>
      <Description>75D2Y5VYC55K-1220653723-60470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65F44D66-25B2-480F-A2E4-377EDDBB7895}"/>
</file>

<file path=customXml/itemProps4.xml><?xml version="1.0" encoding="utf-8"?>
<ds:datastoreItem xmlns:ds="http://schemas.openxmlformats.org/officeDocument/2006/customXml" ds:itemID="{C824BD38-0221-4C34-A70F-FE28AA479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VF-2420-96X288 (DMS) @1, VX-2420-48X48 G5 (LUS) @5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2023-08-17T18:03:22Z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b41eb2d0-76d2-43f3-8590-ff903c958bcc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