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B73503AC-1971-4D58-A040-3D21D9B0C3FB}" xr6:coauthVersionLast="47" xr6:coauthVersionMax="47" xr10:uidLastSave="{DB526C4C-67BF-4F0F-B7DA-108B8E3F0426}"/>
  <bookViews>
    <workbookView xWindow="9975" yWindow="0" windowWidth="188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F50" i="1" l="1"/>
  <c r="F51" i="1"/>
  <c r="D9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4" authorId="1" shapeId="0" xr:uid="{53D0C4B3-F5E5-4886-B781-0818217CD0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081EEA0C-F434-4FF0-902E-3FAFBDDDB5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A7FCCFD6-B6F7-41C6-BE6F-BD6EC823FF4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<sst xmlns="http://schemas.openxmlformats.org/spreadsheetml/2006/main" count="147" uniqueCount="92">
  <si>
    <t>DD5411675</t>
  </si>
  <si>
    <t>C32301 Penn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</si>
  <si>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</si>
  <si>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</si>
  <si>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</si>
  <si>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</si>
  <si>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</si>
  <si>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</si>
  <si>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</si>
  <si>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</si>
  <si>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</si>
  <si>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</si>
  <si>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</si>
  <si>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</si>
  <si>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</si>
  <si>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</si>
  <si>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</si>
  <si>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</si>
  <si>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</si>
  <si>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</si>
  <si>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</si>
  <si>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</si>
  <si>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</si>
  <si>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</si>
  <si>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</si>
  <si>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</si>
  <si>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</si>
  <si>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</si>
  <si>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</si>
  <si>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</si>
  <si>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</si>
  <si>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</si>
  <si>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</si>
  <si>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</si>
  <si>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</si>
  <si>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</si>
  <si>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</si>
  <si>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</si>
  <si>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</si>
  <si>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</si>
  <si>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</si>
  <si>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</si>
  <si>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</si>
  <si>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</si>
  <si>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</si>
  <si>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</si>
  <si>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</si>
  <si>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</si>
  <si>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</si>
  <si>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</si>
  <si>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</si>
  <si>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</si>
  <si>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</si>
  <si>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</si>
  <si>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</si>
  <si>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</si>
  <si>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</si>
  <si>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</si>
  <si>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</si>
  <si>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</si>
  <si>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Generic UPS</t>
  </si>
  <si>
    <t>Default IP</t>
  </si>
  <si>
    <t>Control equipment</t>
  </si>
  <si>
    <t>Ethernet</t>
  </si>
  <si>
    <t>PS Redundancy Board</t>
  </si>
  <si>
    <t>Module Output - 2</t>
  </si>
  <si>
    <t>On 1ST Display Interface</t>
  </si>
  <si>
    <t>CUSTOM OPTIONS</t>
  </si>
  <si>
    <t>SYSTEM BACKUP FILES</t>
  </si>
  <si>
    <t>DD5411714</t>
  </si>
  <si>
    <t>GUIDE - DD4832617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</si>
  <si>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</si>
  <si>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</si>
  <si>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</si>
  <si>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</si>
  <si>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</si>
  <si>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</si>
  <si>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</si>
  <si>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</si>
  <si>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</si>
  <si>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</si>
  <si>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</si>
  <si>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</si>
  <si>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Schematic, VF-24X0, 120 VAC</t>
  </si>
  <si>
    <t>DWG-5410300</t>
  </si>
  <si>
    <t>Rear Electrical, VF-2420-64x192-20-RGB, Outlet</t>
  </si>
  <si>
    <t>DWG-5414586</t>
  </si>
  <si>
    <t>DC Layout, VF-2420-64x192-20-RGB, PSRB</t>
  </si>
  <si>
    <t>DWG-5415088</t>
  </si>
  <si>
    <t>Schematic, Power Supply to PSRB, Three Power Supplies, VF-2020</t>
  </si>
  <si>
    <t>DWG-5415935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</si>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</sst>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9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77" t="s">
        <v>1</v>
      </c>
      <c r="D1" s="77"/>
      <c r="E1" s="77"/>
      <c r="F1" s="77"/>
      <c r="G1" s="25" t="s">
        <v>2</v>
      </c>
    </row>
    <row r="2" spans="2:9" ht="30" customHeight="1" thickBot="1">
      <c r="B2" s="76" t="s">
        <v>3</v>
      </c>
      <c r="C2" s="49"/>
      <c r="D2" s="49"/>
      <c r="E2" s="49"/>
      <c r="F2" s="49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8"/>
      <c r="G3" s="73"/>
    </row>
    <row r="4" spans="2:9">
      <c r="B4" s="66" t="s">
        <v>7</v>
      </c>
      <c r="C4" s="62"/>
      <c r="D4" s="62" t="s">
        <v>8</v>
      </c>
      <c r="E4" s="62"/>
      <c r="F4" s="63"/>
      <c r="G4" s="67">
        <v>1</v>
      </c>
    </row>
    <row r="5" spans="2:9">
      <c r="B5" s="66" t="s">
        <v>9</v>
      </c>
      <c r="C5" s="62"/>
      <c r="D5" s="62" t="s">
        <v>10</v>
      </c>
      <c r="E5" s="62"/>
      <c r="F5" s="63"/>
      <c r="G5" s="68"/>
    </row>
    <row r="6" spans="2:9">
      <c r="B6" s="79" t="s">
        <v>11</v>
      </c>
      <c r="C6" s="14" t="s">
        <v>12</v>
      </c>
      <c r="D6" s="62" t="s">
        <v>13</v>
      </c>
      <c r="E6" s="62"/>
      <c r="F6" s="63"/>
      <c r="G6" s="68"/>
    </row>
    <row r="7" spans="2:9">
      <c r="B7" s="79"/>
      <c r="C7" s="14" t="s">
        <v>14</v>
      </c>
      <c r="D7" s="62" t="s">
        <v>15</v>
      </c>
      <c r="E7" s="62"/>
      <c r="F7" s="63"/>
      <c r="G7" s="68"/>
    </row>
    <row r="8" spans="2:9">
      <c r="B8" s="79"/>
      <c r="C8" s="14" t="s">
        <v>16</v>
      </c>
      <c r="D8" s="62" t="s">
        <v>17</v>
      </c>
      <c r="E8" s="62"/>
      <c r="F8" s="63"/>
      <c r="G8" s="68"/>
      <c r="H8" s="33"/>
    </row>
    <row r="9" spans="2:9">
      <c r="B9" s="79"/>
      <c r="C9" s="14" t="s">
        <v>18</v>
      </c>
      <c r="D9" s="60">
        <f>IF(D8="9x5","66 OR 46 - TYPE IN THE RIGHT ONE",IF(D8="16x16",20,IF(D8="24x16",20,(IF(D8="9x15",34,"SELECT MODULE SIZE")))))</f>
        <v>20</v>
      </c>
      <c r="E9" s="60"/>
      <c r="F9" s="61"/>
      <c r="G9" s="68"/>
      <c r="I9" s="4"/>
    </row>
    <row r="10" spans="2:9">
      <c r="B10" s="66" t="s">
        <v>19</v>
      </c>
      <c r="C10" s="62"/>
      <c r="D10" s="60">
        <v>64</v>
      </c>
      <c r="E10" s="60"/>
      <c r="F10" s="61"/>
      <c r="G10" s="68"/>
    </row>
    <row r="11" spans="2:9">
      <c r="B11" s="66" t="s">
        <v>20</v>
      </c>
      <c r="C11" s="62"/>
      <c r="D11" s="60">
        <v>192</v>
      </c>
      <c r="E11" s="60"/>
      <c r="F11" s="61"/>
      <c r="G11" s="68"/>
    </row>
    <row r="12" spans="2:9">
      <c r="B12" s="66" t="s">
        <v>21</v>
      </c>
      <c r="C12" s="62"/>
      <c r="D12" s="62" t="s">
        <v>22</v>
      </c>
      <c r="E12" s="62"/>
      <c r="F12" s="63"/>
      <c r="G12" s="68"/>
    </row>
    <row r="13" spans="2:9">
      <c r="B13" s="66" t="s">
        <v>23</v>
      </c>
      <c r="C13" s="62"/>
      <c r="D13" s="60">
        <v>1</v>
      </c>
      <c r="E13" s="60"/>
      <c r="F13" s="61"/>
      <c r="G13" s="68"/>
    </row>
    <row r="14" spans="2:9" ht="15.75" thickBot="1">
      <c r="B14" s="44" t="s">
        <v>24</v>
      </c>
      <c r="C14" s="45"/>
      <c r="D14" s="52" t="s">
        <v>25</v>
      </c>
      <c r="E14" s="52"/>
      <c r="F14" s="53"/>
      <c r="G14" s="69"/>
    </row>
    <row r="15" spans="2:9" ht="15.75" thickBot="1"/>
    <row r="16" spans="2:9" ht="15.75" thickBot="1">
      <c r="B16" s="48" t="s">
        <v>26</v>
      </c>
      <c r="C16" s="49"/>
      <c r="D16" s="49"/>
      <c r="E16" s="49"/>
      <c r="F16" s="49"/>
      <c r="G16" s="67">
        <v>1</v>
      </c>
    </row>
    <row r="17" spans="2:7">
      <c r="B17" s="64" t="s">
        <v>5</v>
      </c>
      <c r="C17" s="65"/>
      <c r="D17" s="22" t="s">
        <v>6</v>
      </c>
      <c r="E17" s="22" t="s">
        <v>27</v>
      </c>
      <c r="F17" s="23" t="s">
        <v>28</v>
      </c>
      <c r="G17" s="68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68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68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68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68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68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68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68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68"/>
    </row>
    <row r="26" spans="2:7">
      <c r="B26" s="46" t="s">
        <v>39</v>
      </c>
      <c r="C26" s="47"/>
      <c r="D26" s="36" t="s">
        <v>40</v>
      </c>
      <c r="E26" s="36" t="s">
        <v>41</v>
      </c>
      <c r="F26" s="16"/>
      <c r="G26" s="68"/>
    </row>
    <row r="27" spans="2:7">
      <c r="B27" s="46" t="s">
        <v>42</v>
      </c>
      <c r="C27" s="47"/>
      <c r="D27" s="36" t="s">
        <v>40</v>
      </c>
      <c r="E27" s="36"/>
      <c r="F27" s="15"/>
      <c r="G27" s="68"/>
    </row>
    <row r="28" spans="2:7">
      <c r="B28" s="46" t="s">
        <v>43</v>
      </c>
      <c r="C28" s="47"/>
      <c r="D28" s="36" t="s">
        <v>40</v>
      </c>
      <c r="E28" s="36"/>
      <c r="F28" s="15"/>
      <c r="G28" s="68"/>
    </row>
    <row r="29" spans="2:7">
      <c r="B29" s="46" t="s">
        <v>44</v>
      </c>
      <c r="C29" s="47"/>
      <c r="D29" s="36">
        <v>1</v>
      </c>
      <c r="E29" s="36" t="s">
        <v>41</v>
      </c>
      <c r="F29" s="16" t="s">
        <v>45</v>
      </c>
      <c r="G29" s="68"/>
    </row>
    <row r="30" spans="2:7">
      <c r="B30" s="46" t="s">
        <v>46</v>
      </c>
      <c r="C30" s="47"/>
      <c r="D30" s="35" t="s">
        <v>40</v>
      </c>
      <c r="E30" s="36" t="s">
        <v>41</v>
      </c>
      <c r="F30" s="34" t="s">
        <v>41</v>
      </c>
      <c r="G30" s="68"/>
    </row>
    <row r="31" spans="2:7">
      <c r="B31" s="46" t="s">
        <v>47</v>
      </c>
      <c r="C31" s="47"/>
      <c r="D31" s="36">
        <v>4</v>
      </c>
      <c r="E31" s="36" t="s">
        <v>41</v>
      </c>
      <c r="F31" s="16" t="s">
        <v>41</v>
      </c>
      <c r="G31" s="68"/>
    </row>
    <row r="32" spans="2:7">
      <c r="B32" s="46" t="s">
        <v>48</v>
      </c>
      <c r="C32" s="47"/>
      <c r="D32" s="35" t="s">
        <v>40</v>
      </c>
      <c r="E32" s="36" t="s">
        <v>41</v>
      </c>
      <c r="F32" s="16" t="s">
        <v>41</v>
      </c>
      <c r="G32" s="68"/>
    </row>
    <row r="33" spans="2:7">
      <c r="B33" s="46" t="s">
        <v>49</v>
      </c>
      <c r="C33" s="47"/>
      <c r="D33" s="35" t="s">
        <v>40</v>
      </c>
      <c r="E33" s="36" t="s">
        <v>41</v>
      </c>
      <c r="F33" s="16" t="s">
        <v>41</v>
      </c>
      <c r="G33" s="68"/>
    </row>
    <row r="34" spans="2:7">
      <c r="B34" s="46" t="s">
        <v>50</v>
      </c>
      <c r="C34" s="47"/>
      <c r="D34" s="35" t="s">
        <v>40</v>
      </c>
      <c r="E34" s="36" t="s">
        <v>41</v>
      </c>
      <c r="F34" s="16" t="s">
        <v>41</v>
      </c>
      <c r="G34" s="68"/>
    </row>
    <row r="35" spans="2:7">
      <c r="B35" s="46" t="s">
        <v>51</v>
      </c>
      <c r="C35" s="47"/>
      <c r="D35" s="35" t="s">
        <v>52</v>
      </c>
      <c r="E35" s="36" t="s">
        <v>41</v>
      </c>
      <c r="F35" s="16" t="s">
        <v>41</v>
      </c>
      <c r="G35" s="68"/>
    </row>
    <row r="36" spans="2:7">
      <c r="B36" s="46" t="s">
        <v>53</v>
      </c>
      <c r="C36" s="47"/>
      <c r="D36" s="36" t="s">
        <v>40</v>
      </c>
      <c r="E36" s="36" t="s">
        <v>54</v>
      </c>
      <c r="F36" s="16" t="s">
        <v>41</v>
      </c>
      <c r="G36" s="68"/>
    </row>
    <row r="37" spans="2:7">
      <c r="B37" s="46" t="s">
        <v>55</v>
      </c>
      <c r="C37" s="47"/>
      <c r="D37" s="36">
        <v>1</v>
      </c>
      <c r="E37" s="36" t="s">
        <v>41</v>
      </c>
      <c r="F37" s="16" t="s">
        <v>41</v>
      </c>
      <c r="G37" s="68"/>
    </row>
    <row r="38" spans="2:7" ht="15.75" thickBot="1">
      <c r="B38" s="46" t="s">
        <v>56</v>
      </c>
      <c r="C38" s="47"/>
      <c r="D38" s="13" t="s">
        <v>57</v>
      </c>
      <c r="E38" s="13"/>
      <c r="F38" s="17"/>
      <c r="G38" s="69"/>
    </row>
    <row r="39" spans="2:7" ht="15.75" thickBot="1">
      <c r="B39" s="29"/>
      <c r="C39" s="30"/>
      <c r="D39" s="30"/>
      <c r="E39" s="30"/>
      <c r="F39" s="31"/>
      <c r="G39" s="32"/>
    </row>
    <row r="40" spans="2:7" ht="15.75" thickBot="1">
      <c r="B40" s="48" t="s">
        <v>58</v>
      </c>
      <c r="C40" s="49"/>
      <c r="D40" s="49"/>
      <c r="E40" s="49"/>
      <c r="F40" s="49"/>
      <c r="G40" s="67">
        <v>1</v>
      </c>
    </row>
    <row r="41" spans="2:7" hidden="1">
      <c r="B41" s="50" t="s">
        <v>54</v>
      </c>
      <c r="C41" s="51"/>
      <c r="D41" s="21" t="str">
        <f>IF(B41="DOOR SWITCH 2 (TC)",1,"N/A")</f>
        <v>N/A</v>
      </c>
      <c r="E41" s="21" t="str">
        <f>IF(B41="DOOR SWITCH 2 (TC)",1,"N/A")</f>
        <v>N/A</v>
      </c>
      <c r="F41" s="26" t="str">
        <f>IF(B41="DOOR SWITCH 2 (TC)","VIP 1","N/A")</f>
        <v>N/A</v>
      </c>
      <c r="G41" s="68"/>
    </row>
    <row r="42" spans="2:7">
      <c r="B42" s="54" t="s">
        <v>59</v>
      </c>
      <c r="C42" s="18" t="s">
        <v>60</v>
      </c>
      <c r="D42" s="19" t="s">
        <v>54</v>
      </c>
      <c r="E42" s="19" t="s">
        <v>54</v>
      </c>
      <c r="F42" s="27" t="s">
        <v>61</v>
      </c>
      <c r="G42" s="68"/>
    </row>
    <row r="43" spans="2:7">
      <c r="B43" s="54"/>
      <c r="C43" s="19" t="s">
        <v>62</v>
      </c>
      <c r="D43" s="20" t="s">
        <v>54</v>
      </c>
      <c r="E43" s="19" t="s">
        <v>63</v>
      </c>
      <c r="F43" s="27"/>
      <c r="G43" s="68"/>
    </row>
    <row r="44" spans="2:7">
      <c r="B44" s="43" t="s">
        <v>64</v>
      </c>
      <c r="C44" s="41" t="s">
        <v>65</v>
      </c>
      <c r="D44" s="41" t="str">
        <f>IF(B44="PS Redundancy Board","I/O Board Outputs - NO"," ")</f>
        <v>I/O Board Outputs - NO</v>
      </c>
      <c r="E44" s="41" t="str">
        <f>IF(B44="PS Redundancy Board","Sensor Address -1"," ")</f>
        <v>Sensor Address -1</v>
      </c>
      <c r="F44" s="41" t="s">
        <v>66</v>
      </c>
      <c r="G44" s="68"/>
    </row>
    <row r="45" spans="2:7">
      <c r="B45" s="43" t="s">
        <v>64</v>
      </c>
      <c r="C45" s="41" t="s">
        <v>65</v>
      </c>
      <c r="D45" s="41" t="str">
        <f>IF(B45="PS Redundancy Board","I/O Board Outputs - NO"," ")</f>
        <v>I/O Board Outputs - NO</v>
      </c>
      <c r="E45" s="41" t="str">
        <f>IF(B45="PS Redundancy Board","Sensor Address -2"," ")</f>
        <v>Sensor Address -2</v>
      </c>
      <c r="F45" s="41" t="s">
        <v>66</v>
      </c>
      <c r="G45" s="68"/>
    </row>
    <row r="46" spans="2:7" ht="15.75" thickBot="1">
      <c r="B46" s="74"/>
      <c r="C46" s="75"/>
      <c r="D46" s="37"/>
      <c r="E46" s="37"/>
      <c r="F46" s="28"/>
      <c r="G46" s="6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8" t="s">
        <v>67</v>
      </c>
      <c r="C48" s="49"/>
      <c r="D48" s="49"/>
      <c r="E48" s="49"/>
      <c r="F48" s="49"/>
      <c r="G48" s="67">
        <v>1</v>
      </c>
    </row>
    <row r="49" spans="2:7">
      <c r="B49" s="55" t="s">
        <v>68</v>
      </c>
      <c r="C49" s="56"/>
      <c r="D49" s="56"/>
      <c r="E49" s="39" t="s">
        <v>69</v>
      </c>
      <c r="F49" s="40" t="s">
        <v>70</v>
      </c>
      <c r="G49" s="68"/>
    </row>
    <row r="50" spans="2:7">
      <c r="B50" s="57" t="s">
        <v>71</v>
      </c>
      <c r="C50" s="58"/>
      <c r="D50" s="59"/>
      <c r="E50" s="41" t="s">
        <v>72</v>
      </c>
      <c r="F50" s="34" t="str">
        <f>IF(E50="N/A", " ", "GUIDE - DD3513398")</f>
        <v xml:space="preserve"> </v>
      </c>
      <c r="G50" s="68"/>
    </row>
    <row r="51" spans="2:7" ht="15.75" thickBot="1">
      <c r="B51" s="44" t="s">
        <v>73</v>
      </c>
      <c r="C51" s="45"/>
      <c r="D51" s="45"/>
      <c r="E51" s="38" t="s">
        <v>72</v>
      </c>
      <c r="F51" s="42" t="str">
        <f>IF(E51="N/A", " ", "GUIDE - DD3350029")</f>
        <v xml:space="preserve"> </v>
      </c>
      <c r="G51" s="6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 t="s">
        <v>89</v>
      </c>
      <c r="E63" t="s">
        <v>90</v>
      </c>
      <c r="G63" s="2"/>
    </row>
    <row r="64" spans="2:7">
      <c r="B64" s="3"/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91</v>
      </c>
    </row>
  </sheetData>
  <mergeCells count="59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6:C46"/>
    <mergeCell ref="B18:C18"/>
    <mergeCell ref="B19:C19"/>
    <mergeCell ref="B27:C27"/>
    <mergeCell ref="B2:F2"/>
    <mergeCell ref="B10:C10"/>
    <mergeCell ref="B11:C11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35:C35"/>
    <mergeCell ref="B26:C26"/>
    <mergeCell ref="B25:C25"/>
    <mergeCell ref="B37:C37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4:B45" xr:uid="{F31F6299-E57E-4B47-AA9A-873B611A0721}">
      <formula1>"', ?, PS Redundancy Board"</formula1>
    </dataValidation>
    <dataValidation type="list" errorStyle="warning" allowBlank="1" showInputMessage="1" sqref="C44:C45" xr:uid="{485A5BF4-B7CA-47D9-B954-26FB61675CA1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C32301</OrderProject_x0020_ID>
    <DocNumber xmlns="2cc016c5-161d-4d6b-a532-6cf687f4a3ab">DD5411675</DocNumber>
    <Rev xmlns="2cc016c5-161d-4d6b-a532-6cf687f4a3ab">00</Rev>
    <_dlc_DocId xmlns="b479dd50-8d7e-4b78-9fb1-00cf65781f6b">75D2Y5VYC55K-1220653723-61999</_dlc_DocId>
    <_dlc_DocIdUrl xmlns="b479dd50-8d7e-4b78-9fb1-00cf65781f6b">
      <Url>https://daktronics.sharepoint.com/sites/docs-engineering/_layouts/15/DocIdRedir.aspx?ID=75D2Y5VYC55K-1220653723-61999</Url>
      <Description>75D2Y5VYC55K-1220653723-61999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AF3493-0004-435F-8904-A2C4CBC1F7FE}"/>
</file>

<file path=customXml/itemProps2.xml><?xml version="1.0" encoding="utf-8"?>
<ds:datastoreItem xmlns:ds="http://schemas.openxmlformats.org/officeDocument/2006/customXml" ds:itemID="{0E332323-D3C4-4F01-B492-41F1609518B2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C32301 Penn DOT, Site Config, VF-2420-64X192-20-RGB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2024-03-27T19:41:49Z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9cd75482-ffea-4fe7-849c-7d4825f59f1d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