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8" documentId="8_{544A5FAF-733C-49A9-A027-87F8BE029D69}" xr6:coauthVersionLast="47" xr6:coauthVersionMax="47" xr10:uidLastSave="{E57DA020-1D3C-4672-BB0D-79C796AD927B}"/>
  <bookViews>
    <workbookView xWindow="9540" yWindow="0" windowWidth="1936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D37" i="1"/>
  <c r="E78" i="1"/>
  <c r="D78" i="1"/>
  <c r="E77" i="1"/>
  <c r="D77" i="1"/>
  <c r="F84" i="1" l="1"/>
  <c r="F83" i="1"/>
  <c r="D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A97250D5-645C-41FE-B4EF-0BA802AF77D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310B76A3-82C4-445E-9D23-7E03459EC491}">
      <text>
        <r>
          <rPr>
            <sz val="11"/>
            <color theme="1"/>
            <rFont val="Calibri"/>
            <family val="2"/>
            <scheme val="minor"/>
          </rPr>
          <t>Pat Lilla:
This is the quantity of VCBs or PLRs in one sign.
If it is going DMP right to modules then we need to Configure to 0 - this will give us "none" for display interfaces.</t>
        </r>
      </text>
    </comment>
    <comment ref="D28" authorId="1" shapeId="0" xr:uid="{43AA631E-27D4-4E8D-8D1B-E9E916260C5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8" authorId="1" shapeId="0" xr:uid="{49C06E61-D058-4C1A-94B6-0DE0488C1D4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G4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4" authorId="1" shapeId="0" xr:uid="{3D3A7452-ADD3-4B50-9B54-23468497865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G1 - supports PS Redundancy Board option
G2 - Does not support PS Redundancy option - use Gen IV - add PSRBs in advanced.</t>
        </r>
      </text>
    </comment>
    <comment ref="E77" authorId="1" shapeId="0" xr:uid="{5B71708C-75E4-4610-8771-0613B59D486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77" authorId="1" shapeId="0" xr:uid="{28D3711F-1E46-471D-B419-2D5052C13AF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78" authorId="1" shapeId="0" xr:uid="{B9AFBC18-DDAE-4F08-B67E-D34FF62815A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<sst xmlns="http://schemas.openxmlformats.org/spreadsheetml/2006/main" count="225" uniqueCount="105">
  <si>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</si>
  <si>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</si>
  <si>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</si>
  <si>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</si>
  <si>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</si>
  <si>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</si>
  <si>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</si>
  <si>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</si>
  <si>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</si>
  <si>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</si>
  <si>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</si>
  <si>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</si>
  <si>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</si>
  <si>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</si>
  <si>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</si>
  <si>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</si>
  <si>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</si>
  <si>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</si>
  <si>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</si>
  <si>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</si>
  <si>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</si>
  <si>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</si>
  <si>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</si>
  <si>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</si>
  <si>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</si>
  <si>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</si>
  <si>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</si>
  <si>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</si>
  <si>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</si>
  <si>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</si>
  <si>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</si>
  <si>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</si>
  <si>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</si>
  <si>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</si>
  <si>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</si>
  <si>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</si>
  <si>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</si>
  <si>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</si>
  <si>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</si>
  <si>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</si>
  <si>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</si>
  <si>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</si>
  <si>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</si>
  <si>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LOW TEMP (LT)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</si>
  <si>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</si>
  <si>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</si>
  <si>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</si>
  <si>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</si>
  <si>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</si>
  <si>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</si>
  <si>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</si>
  <si>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</si>
  <si>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</si>
  <si>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</si>
  <si>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</si>
  <si>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</si>
  <si>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</si>
  <si>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</si>
  <si>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</si>
  <si>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</si>
  <si>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</si>
  <si>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PS Redundancy Board</t>
  </si>
  <si>
    <t xml:space="preserve">Module Output - </t>
  </si>
  <si>
    <t>On 1ST Display Interface</t>
  </si>
  <si>
    <t>DD5887788</t>
  </si>
  <si>
    <t>C33813 New Jersey Turnpike Authority (NJTA), Site Config, VS-5369-32X48 G2 @1, VF-2369-96X336 G1 @1</t>
  </si>
  <si>
    <t>VSLS</t>
  </si>
  <si>
    <t>FRONT</t>
  </si>
  <si>
    <t>16X16</t>
  </si>
  <si>
    <t>CONFIGURE</t>
  </si>
  <si>
    <t>Light Sensors (LUX)</t>
  </si>
  <si>
    <t>Front</t>
  </si>
  <si>
    <t>TEMP</t>
  </si>
  <si>
    <t>Module</t>
  </si>
  <si>
    <t>HUMIDITY</t>
  </si>
  <si>
    <t>ISOLATION BOARD</t>
  </si>
  <si>
    <t>HAS VCB II RETRO</t>
  </si>
  <si>
    <t>DOOR SENSORS</t>
  </si>
  <si>
    <t>AIRFLOW SENSORS</t>
  </si>
  <si>
    <t>RPM SENSORS</t>
  </si>
  <si>
    <t>TEMPERATURE ZONE</t>
  </si>
  <si>
    <t>Low Temp (LT)</t>
  </si>
  <si>
    <t>CABINET HEATERS</t>
  </si>
  <si>
    <t>DEFOG HEATERS</t>
  </si>
  <si>
    <t>VENT FANS</t>
  </si>
  <si>
    <t>BEACONS</t>
  </si>
  <si>
    <t>SURGE SUPPRESSORS</t>
  </si>
  <si>
    <t>No</t>
  </si>
  <si>
    <t>PS REDUNDANCY BOARD</t>
  </si>
  <si>
    <t>DOOR SWITCH 2 (TC)</t>
  </si>
  <si>
    <t>UPS</t>
  </si>
  <si>
    <t>Generic UPS</t>
  </si>
  <si>
    <t>Entire display</t>
  </si>
  <si>
    <t>By Power</t>
  </si>
  <si>
    <t>Watts - 650</t>
  </si>
  <si>
    <t>4 Hour</t>
  </si>
  <si>
    <t>Ethernet</t>
  </si>
  <si>
    <t>Default IP</t>
  </si>
  <si>
    <t>SYSTEM CONFIGURATION
VS-5369-32X48-20-RGB G2 @1</t>
  </si>
  <si>
    <t>SYSTEM CONFIGURATION
VF-2369-96X336-20-RGB G1 @1</t>
  </si>
  <si>
    <t>YES 2</t>
  </si>
  <si>
    <t>SIGN 1</t>
  </si>
  <si>
    <t>SIGN 2</t>
  </si>
  <si>
    <t xml:space="preserve">YES -1 </t>
  </si>
  <si>
    <t>DD5888367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</si>
</sst>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20" xfId="0" applyBorder="1"/>
    <xf numFmtId="0" fontId="0" fillId="0" borderId="24" xfId="0" applyBorder="1"/>
    <xf numFmtId="0" fontId="0" fillId="0" borderId="19" xfId="0" applyBorder="1"/>
    <xf numFmtId="0" fontId="0" fillId="0" borderId="18" xfId="0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0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9" xfId="0" applyBorder="1"/>
    <xf numFmtId="0" fontId="0" fillId="0" borderId="29" xfId="0" quotePrefix="1" applyBorder="1" applyAlignment="1">
      <alignment horizontal="left"/>
    </xf>
    <xf numFmtId="0" fontId="0" fillId="0" borderId="29" xfId="0" quotePrefix="1" applyBorder="1"/>
    <xf numFmtId="0" fontId="0" fillId="0" borderId="29" xfId="0" applyBorder="1" applyAlignment="1">
      <alignment horizontal="center" vertical="center"/>
    </xf>
    <xf numFmtId="0" fontId="0" fillId="2" borderId="20" xfId="0" quotePrefix="1" applyFill="1" applyBorder="1"/>
    <xf numFmtId="0" fontId="0" fillId="2" borderId="20" xfId="0" quotePrefix="1" applyFill="1" applyBorder="1" applyAlignment="1">
      <alignment horizontal="left"/>
    </xf>
    <xf numFmtId="0" fontId="0" fillId="0" borderId="30" xfId="0" quotePrefix="1" applyBorder="1"/>
    <xf numFmtId="0" fontId="0" fillId="0" borderId="30" xfId="0" applyBorder="1"/>
    <xf numFmtId="0" fontId="0" fillId="0" borderId="12" xfId="0" quotePrefix="1" applyBorder="1"/>
    <xf numFmtId="0" fontId="0" fillId="0" borderId="31" xfId="0" quotePrefix="1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20" xfId="0" quotePrefix="1" applyBorder="1"/>
    <xf numFmtId="0" fontId="0" fillId="0" borderId="21" xfId="0" quotePrefix="1" applyBorder="1"/>
    <xf numFmtId="0" fontId="0" fillId="0" borderId="25" xfId="0" quotePrefix="1" applyBorder="1" applyAlignment="1">
      <alignment horizontal="center" vertical="center"/>
    </xf>
    <xf numFmtId="9" fontId="0" fillId="0" borderId="21" xfId="0" quotePrefix="1" applyNumberFormat="1" applyBorder="1" applyAlignment="1">
      <alignment horizontal="left"/>
    </xf>
    <xf numFmtId="0" fontId="0" fillId="0" borderId="41" xfId="0" applyBorder="1"/>
    <xf numFmtId="0" fontId="0" fillId="0" borderId="41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quotePrefix="1" applyBorder="1"/>
    <xf numFmtId="0" fontId="0" fillId="0" borderId="42" xfId="0" quotePrefix="1" applyBorder="1"/>
    <xf numFmtId="0" fontId="0" fillId="0" borderId="43" xfId="0" applyBorder="1"/>
    <xf numFmtId="0" fontId="0" fillId="0" borderId="20" xfId="0" quotePrefix="1" applyBorder="1" applyAlignment="1">
      <alignment horizontal="left"/>
    </xf>
    <xf numFmtId="0" fontId="0" fillId="0" borderId="37" xfId="0" quotePrefix="1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24" xfId="0" quotePrefix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9" xfId="0" applyFont="1" applyBorder="1" applyAlignment="1">
      <alignment horizontal="center" wrapText="1"/>
    </xf>
    <xf numFmtId="0" fontId="3" fillId="0" borderId="2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0" fillId="0" borderId="24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4" xfId="0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38" xfId="0" quotePrefix="1" applyBorder="1" applyAlignment="1">
      <alignment horizontal="left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30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37" xfId="0" applyBorder="1"/>
    <xf numFmtId="0" fontId="0" fillId="0" borderId="37" xfId="0" quotePrefix="1" applyBorder="1"/>
    <xf numFmtId="0" fontId="0" fillId="0" borderId="25" xfId="0" quotePrefix="1" applyBorder="1" applyAlignment="1">
      <alignment horizontal="left"/>
    </xf>
    <xf numFmtId="0" fontId="0" fillId="0" borderId="38" xfId="0" quotePrefix="1" applyBorder="1"/>
    <xf numFmtId="0" fontId="0" fillId="0" borderId="7" xfId="0" quotePrefix="1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22" xfId="0" quotePrefix="1" applyBorder="1" applyAlignment="1">
      <alignment horizontal="left"/>
    </xf>
    <xf numFmtId="0" fontId="0" fillId="2" borderId="30" xfId="0" quotePrefix="1" applyFill="1" applyBorder="1"/>
    <xf numFmtId="9" fontId="0" fillId="2" borderId="20" xfId="0" quotePrefix="1" applyNumberFormat="1" applyFill="1" applyBorder="1" applyAlignment="1">
      <alignment horizontal="left"/>
    </xf>
    <xf numFmtId="0" fontId="0" fillId="0" borderId="47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48" xfId="0" quotePrefix="1" applyBorder="1" applyAlignment="1">
      <alignment horizontal="left"/>
    </xf>
    <xf numFmtId="0" fontId="0" fillId="0" borderId="13" xfId="0" quotePrefix="1" applyBorder="1"/>
    <xf numFmtId="0" fontId="0" fillId="0" borderId="21" xfId="0" quotePrefix="1" applyFill="1" applyBorder="1" applyAlignment="1">
      <alignment horizontal="left"/>
    </xf>
    <xf numFmtId="0" fontId="4" fillId="0" borderId="3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03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5" t="s">
        <v>64</v>
      </c>
      <c r="C1" s="78" t="s">
        <v>65</v>
      </c>
      <c r="D1" s="78"/>
      <c r="E1" s="78"/>
      <c r="F1" s="78"/>
      <c r="G1" s="26" t="s">
        <v>0</v>
      </c>
    </row>
    <row r="2" spans="2:7" ht="30.75" customHeight="1" thickBot="1" x14ac:dyDescent="0.3">
      <c r="B2" s="74" t="s">
        <v>98</v>
      </c>
      <c r="C2" s="75"/>
      <c r="D2" s="75"/>
      <c r="E2" s="75"/>
      <c r="F2" s="76"/>
      <c r="G2" s="92" t="s">
        <v>1</v>
      </c>
    </row>
    <row r="3" spans="2:7" ht="15.75" thickBot="1" x14ac:dyDescent="0.3">
      <c r="B3" s="93" t="s">
        <v>2</v>
      </c>
      <c r="C3" s="94"/>
      <c r="D3" s="94" t="s">
        <v>3</v>
      </c>
      <c r="E3" s="94"/>
      <c r="F3" s="95"/>
      <c r="G3" s="96"/>
    </row>
    <row r="4" spans="2:7" x14ac:dyDescent="0.25">
      <c r="B4" s="77" t="s">
        <v>4</v>
      </c>
      <c r="C4" s="53"/>
      <c r="D4" s="53" t="s">
        <v>66</v>
      </c>
      <c r="E4" s="53"/>
      <c r="F4" s="97"/>
      <c r="G4" s="69" t="s">
        <v>101</v>
      </c>
    </row>
    <row r="5" spans="2:7" x14ac:dyDescent="0.25">
      <c r="B5" s="77" t="s">
        <v>6</v>
      </c>
      <c r="C5" s="53"/>
      <c r="D5" s="53" t="s">
        <v>67</v>
      </c>
      <c r="E5" s="53"/>
      <c r="F5" s="97"/>
      <c r="G5" s="70"/>
    </row>
    <row r="6" spans="2:7" x14ac:dyDescent="0.25">
      <c r="B6" s="85" t="s">
        <v>8</v>
      </c>
      <c r="C6" s="13" t="s">
        <v>9</v>
      </c>
      <c r="D6" s="53" t="s">
        <v>10</v>
      </c>
      <c r="E6" s="53"/>
      <c r="F6" s="97"/>
      <c r="G6" s="70"/>
    </row>
    <row r="7" spans="2:7" x14ac:dyDescent="0.25">
      <c r="B7" s="85"/>
      <c r="C7" s="13" t="s">
        <v>11</v>
      </c>
      <c r="D7" s="53" t="s">
        <v>12</v>
      </c>
      <c r="E7" s="53"/>
      <c r="F7" s="97"/>
      <c r="G7" s="70"/>
    </row>
    <row r="8" spans="2:7" x14ac:dyDescent="0.25">
      <c r="B8" s="85"/>
      <c r="C8" s="13" t="s">
        <v>13</v>
      </c>
      <c r="D8" s="53" t="s">
        <v>68</v>
      </c>
      <c r="E8" s="53"/>
      <c r="F8" s="97"/>
      <c r="G8" s="70"/>
    </row>
    <row r="9" spans="2:7" x14ac:dyDescent="0.25">
      <c r="B9" s="85"/>
      <c r="C9" s="13" t="s">
        <v>14</v>
      </c>
      <c r="D9" s="51">
        <v>20</v>
      </c>
      <c r="E9" s="51"/>
      <c r="F9" s="98"/>
      <c r="G9" s="70"/>
    </row>
    <row r="10" spans="2:7" x14ac:dyDescent="0.25">
      <c r="B10" s="77" t="s">
        <v>15</v>
      </c>
      <c r="C10" s="53"/>
      <c r="D10" s="51">
        <v>32</v>
      </c>
      <c r="E10" s="51"/>
      <c r="F10" s="98"/>
      <c r="G10" s="70"/>
    </row>
    <row r="11" spans="2:7" x14ac:dyDescent="0.25">
      <c r="B11" s="77" t="s">
        <v>16</v>
      </c>
      <c r="C11" s="53"/>
      <c r="D11" s="51">
        <v>48</v>
      </c>
      <c r="E11" s="51"/>
      <c r="F11" s="98"/>
      <c r="G11" s="70"/>
    </row>
    <row r="12" spans="2:7" x14ac:dyDescent="0.25">
      <c r="B12" s="77" t="s">
        <v>17</v>
      </c>
      <c r="C12" s="53"/>
      <c r="D12" s="53" t="s">
        <v>18</v>
      </c>
      <c r="E12" s="53"/>
      <c r="F12" s="97"/>
      <c r="G12" s="70"/>
    </row>
    <row r="13" spans="2:7" x14ac:dyDescent="0.25">
      <c r="B13" s="14" t="s">
        <v>19</v>
      </c>
      <c r="C13" s="13" t="s">
        <v>69</v>
      </c>
      <c r="D13" s="51">
        <v>1</v>
      </c>
      <c r="E13" s="51"/>
      <c r="F13" s="98"/>
      <c r="G13" s="70"/>
    </row>
    <row r="14" spans="2:7" ht="15.75" thickBot="1" x14ac:dyDescent="0.3">
      <c r="B14" s="83" t="s">
        <v>20</v>
      </c>
      <c r="C14" s="84"/>
      <c r="D14" s="90" t="s">
        <v>21</v>
      </c>
      <c r="E14" s="90"/>
      <c r="F14" s="99"/>
      <c r="G14" s="71"/>
    </row>
    <row r="15" spans="2:7" ht="15.75" thickBot="1" x14ac:dyDescent="0.3"/>
    <row r="16" spans="2:7" ht="15.75" thickBot="1" x14ac:dyDescent="0.3">
      <c r="B16" s="79" t="s">
        <v>22</v>
      </c>
      <c r="C16" s="75"/>
      <c r="D16" s="75"/>
      <c r="E16" s="75"/>
      <c r="F16" s="75"/>
      <c r="G16" s="57" t="s">
        <v>101</v>
      </c>
    </row>
    <row r="17" spans="2:7" x14ac:dyDescent="0.25">
      <c r="B17" s="93" t="s">
        <v>2</v>
      </c>
      <c r="C17" s="94"/>
      <c r="D17" s="37" t="s">
        <v>3</v>
      </c>
      <c r="E17" s="37" t="s">
        <v>23</v>
      </c>
      <c r="F17" s="100" t="s">
        <v>24</v>
      </c>
      <c r="G17" s="58"/>
    </row>
    <row r="18" spans="2:7" x14ac:dyDescent="0.25">
      <c r="B18" s="77" t="s">
        <v>70</v>
      </c>
      <c r="C18" s="53"/>
      <c r="D18" s="13" t="s">
        <v>71</v>
      </c>
      <c r="E18" s="13" t="s">
        <v>27</v>
      </c>
      <c r="F18" s="101" t="s">
        <v>28</v>
      </c>
      <c r="G18" s="58"/>
    </row>
    <row r="19" spans="2:7" x14ac:dyDescent="0.25">
      <c r="B19" s="77" t="s">
        <v>72</v>
      </c>
      <c r="C19" s="53"/>
      <c r="D19" s="13" t="s">
        <v>73</v>
      </c>
      <c r="E19" s="13" t="s">
        <v>27</v>
      </c>
      <c r="F19" s="101" t="s">
        <v>28</v>
      </c>
      <c r="G19" s="58"/>
    </row>
    <row r="20" spans="2:7" x14ac:dyDescent="0.25">
      <c r="B20" s="77" t="s">
        <v>74</v>
      </c>
      <c r="C20" s="53"/>
      <c r="D20" s="13" t="s">
        <v>31</v>
      </c>
      <c r="E20" s="41" t="s">
        <v>33</v>
      </c>
      <c r="F20" s="102" t="s">
        <v>33</v>
      </c>
      <c r="G20" s="58"/>
    </row>
    <row r="21" spans="2:7" x14ac:dyDescent="0.25">
      <c r="B21" s="77" t="s">
        <v>75</v>
      </c>
      <c r="C21" s="53"/>
      <c r="D21" s="24" t="s">
        <v>31</v>
      </c>
      <c r="E21" s="24" t="s">
        <v>33</v>
      </c>
      <c r="F21" s="102" t="s">
        <v>33</v>
      </c>
      <c r="G21" s="58"/>
    </row>
    <row r="22" spans="2:7" x14ac:dyDescent="0.25">
      <c r="B22" s="77" t="s">
        <v>34</v>
      </c>
      <c r="C22" s="53"/>
      <c r="D22" s="24" t="s">
        <v>35</v>
      </c>
      <c r="E22" s="24" t="s">
        <v>33</v>
      </c>
      <c r="F22" s="102" t="s">
        <v>33</v>
      </c>
      <c r="G22" s="58"/>
    </row>
    <row r="23" spans="2:7" x14ac:dyDescent="0.25">
      <c r="B23" s="77" t="s">
        <v>76</v>
      </c>
      <c r="C23" s="53"/>
      <c r="D23" s="24" t="s">
        <v>31</v>
      </c>
      <c r="E23" s="24" t="s">
        <v>33</v>
      </c>
      <c r="F23" s="102" t="s">
        <v>33</v>
      </c>
      <c r="G23" s="58"/>
    </row>
    <row r="24" spans="2:7" x14ac:dyDescent="0.25">
      <c r="B24" s="77" t="s">
        <v>77</v>
      </c>
      <c r="C24" s="53"/>
      <c r="D24" s="22" t="s">
        <v>103</v>
      </c>
      <c r="E24" s="24" t="s">
        <v>33</v>
      </c>
      <c r="F24" s="116" t="s">
        <v>39</v>
      </c>
      <c r="G24" s="58"/>
    </row>
    <row r="25" spans="2:7" x14ac:dyDescent="0.25">
      <c r="B25" s="77" t="s">
        <v>78</v>
      </c>
      <c r="C25" s="53"/>
      <c r="D25" s="22" t="s">
        <v>31</v>
      </c>
      <c r="E25" s="24" t="s">
        <v>33</v>
      </c>
      <c r="F25" s="102" t="s">
        <v>33</v>
      </c>
      <c r="G25" s="58"/>
    </row>
    <row r="26" spans="2:7" x14ac:dyDescent="0.25">
      <c r="B26" s="77" t="s">
        <v>79</v>
      </c>
      <c r="C26" s="53"/>
      <c r="D26" s="22" t="s">
        <v>35</v>
      </c>
      <c r="E26" s="24" t="s">
        <v>33</v>
      </c>
      <c r="F26" s="102" t="s">
        <v>33</v>
      </c>
      <c r="G26" s="58"/>
    </row>
    <row r="27" spans="2:7" x14ac:dyDescent="0.25">
      <c r="B27" s="77" t="s">
        <v>80</v>
      </c>
      <c r="C27" s="53"/>
      <c r="D27" s="22" t="s">
        <v>81</v>
      </c>
      <c r="E27" s="24" t="s">
        <v>33</v>
      </c>
      <c r="F27" s="102" t="s">
        <v>33</v>
      </c>
      <c r="G27" s="58"/>
    </row>
    <row r="28" spans="2:7" x14ac:dyDescent="0.25">
      <c r="B28" s="77" t="s">
        <v>82</v>
      </c>
      <c r="C28" s="53"/>
      <c r="D28" s="24" t="s">
        <v>31</v>
      </c>
      <c r="E28" s="24" t="s">
        <v>33</v>
      </c>
      <c r="F28" s="102" t="s">
        <v>33</v>
      </c>
      <c r="G28" s="58"/>
    </row>
    <row r="29" spans="2:7" x14ac:dyDescent="0.25">
      <c r="B29" s="77" t="s">
        <v>83</v>
      </c>
      <c r="C29" s="53"/>
      <c r="D29" s="24" t="s">
        <v>31</v>
      </c>
      <c r="E29" s="24" t="s">
        <v>33</v>
      </c>
      <c r="F29" s="102" t="s">
        <v>33</v>
      </c>
      <c r="G29" s="58"/>
    </row>
    <row r="30" spans="2:7" x14ac:dyDescent="0.25">
      <c r="B30" s="77" t="s">
        <v>46</v>
      </c>
      <c r="C30" s="53"/>
      <c r="D30" s="22" t="s">
        <v>31</v>
      </c>
      <c r="E30" s="24" t="s">
        <v>33</v>
      </c>
      <c r="F30" s="102" t="s">
        <v>33</v>
      </c>
      <c r="G30" s="58"/>
    </row>
    <row r="31" spans="2:7" x14ac:dyDescent="0.25">
      <c r="B31" s="77" t="s">
        <v>84</v>
      </c>
      <c r="C31" s="53"/>
      <c r="D31" s="24" t="s">
        <v>35</v>
      </c>
      <c r="E31" s="24" t="s">
        <v>33</v>
      </c>
      <c r="F31" s="102" t="s">
        <v>33</v>
      </c>
      <c r="G31" s="58"/>
    </row>
    <row r="32" spans="2:7" x14ac:dyDescent="0.25">
      <c r="B32" s="77" t="s">
        <v>85</v>
      </c>
      <c r="C32" s="53"/>
      <c r="D32" s="24" t="s">
        <v>87</v>
      </c>
      <c r="E32" s="24" t="s">
        <v>52</v>
      </c>
      <c r="F32" s="102" t="s">
        <v>33</v>
      </c>
      <c r="G32" s="58"/>
    </row>
    <row r="33" spans="2:7" x14ac:dyDescent="0.25">
      <c r="B33" s="77" t="s">
        <v>86</v>
      </c>
      <c r="C33" s="53"/>
      <c r="D33" s="24" t="s">
        <v>87</v>
      </c>
      <c r="E33" s="24"/>
      <c r="F33" s="102"/>
      <c r="G33" s="58"/>
    </row>
    <row r="34" spans="2:7" ht="15.75" thickBot="1" x14ac:dyDescent="0.3">
      <c r="B34" s="103" t="s">
        <v>50</v>
      </c>
      <c r="C34" s="90"/>
      <c r="D34" s="21" t="s">
        <v>88</v>
      </c>
      <c r="E34" s="42" t="s">
        <v>33</v>
      </c>
      <c r="F34" s="104"/>
      <c r="G34" s="59"/>
    </row>
    <row r="35" spans="2:7" ht="15.75" thickBot="1" x14ac:dyDescent="0.3">
      <c r="B35" s="105"/>
      <c r="C35" s="105"/>
      <c r="D35" s="105"/>
      <c r="E35" s="106"/>
      <c r="F35" s="106"/>
      <c r="G35" s="107"/>
    </row>
    <row r="36" spans="2:7" ht="15.75" thickBot="1" x14ac:dyDescent="0.3">
      <c r="B36" s="79" t="s">
        <v>51</v>
      </c>
      <c r="C36" s="75"/>
      <c r="D36" s="75"/>
      <c r="E36" s="75"/>
      <c r="F36" s="76"/>
      <c r="G36" s="69" t="s">
        <v>101</v>
      </c>
    </row>
    <row r="37" spans="2:7" x14ac:dyDescent="0.25">
      <c r="B37" s="108" t="s">
        <v>89</v>
      </c>
      <c r="C37" s="89"/>
      <c r="D37" s="24">
        <f>IF(B37="DOOR SWITCH 2 (TC)",1,"N/A")</f>
        <v>1</v>
      </c>
      <c r="E37" s="24">
        <f>IF(B37="DOOR SWITCH 2 (TC)",1,"N/A")</f>
        <v>1</v>
      </c>
      <c r="F37" s="33" t="str">
        <f>IF(B37="DOOR SWITCH 2 (TC)","VIP 1","N/A")</f>
        <v>VIP 1</v>
      </c>
      <c r="G37" s="70"/>
    </row>
    <row r="38" spans="2:7" x14ac:dyDescent="0.25">
      <c r="B38" s="60" t="s">
        <v>90</v>
      </c>
      <c r="C38" s="31" t="s">
        <v>91</v>
      </c>
      <c r="D38" s="32" t="s">
        <v>93</v>
      </c>
      <c r="E38" s="32" t="s">
        <v>95</v>
      </c>
      <c r="F38" s="109" t="s">
        <v>97</v>
      </c>
      <c r="G38" s="70"/>
    </row>
    <row r="39" spans="2:7" x14ac:dyDescent="0.25">
      <c r="B39" s="60"/>
      <c r="C39" s="32" t="s">
        <v>92</v>
      </c>
      <c r="D39" s="110" t="s">
        <v>94</v>
      </c>
      <c r="E39" s="32" t="s">
        <v>96</v>
      </c>
      <c r="F39" s="109"/>
      <c r="G39" s="70"/>
    </row>
    <row r="40" spans="2:7" ht="15.75" thickBot="1" x14ac:dyDescent="0.3">
      <c r="B40" s="111" t="s">
        <v>52</v>
      </c>
      <c r="C40" s="112"/>
      <c r="D40" s="113"/>
      <c r="E40" s="113"/>
      <c r="F40" s="114"/>
      <c r="G40" s="71"/>
    </row>
    <row r="41" spans="2:7" ht="15.75" thickBot="1" x14ac:dyDescent="0.3">
      <c r="C41" s="12"/>
      <c r="D41" s="12"/>
      <c r="E41" s="11"/>
      <c r="F41" s="4"/>
      <c r="G41" s="8"/>
    </row>
    <row r="42" spans="2:7" ht="30.75" customHeight="1" thickBot="1" x14ac:dyDescent="0.3">
      <c r="B42" s="74" t="s">
        <v>99</v>
      </c>
      <c r="C42" s="75"/>
      <c r="D42" s="75"/>
      <c r="E42" s="75"/>
      <c r="F42" s="76"/>
      <c r="G42" s="65" t="s">
        <v>1</v>
      </c>
    </row>
    <row r="43" spans="2:7" ht="15.75" thickBot="1" x14ac:dyDescent="0.3">
      <c r="B43" s="64" t="s">
        <v>2</v>
      </c>
      <c r="C43" s="56"/>
      <c r="D43" s="55" t="s">
        <v>3</v>
      </c>
      <c r="E43" s="56"/>
      <c r="F43" s="56"/>
      <c r="G43" s="66"/>
    </row>
    <row r="44" spans="2:7" x14ac:dyDescent="0.25">
      <c r="B44" s="14" t="s">
        <v>4</v>
      </c>
      <c r="C44" s="13"/>
      <c r="D44" s="53" t="s">
        <v>5</v>
      </c>
      <c r="E44" s="53"/>
      <c r="F44" s="54"/>
      <c r="G44" s="57" t="s">
        <v>102</v>
      </c>
    </row>
    <row r="45" spans="2:7" x14ac:dyDescent="0.25">
      <c r="B45" s="14" t="s">
        <v>6</v>
      </c>
      <c r="C45" s="13"/>
      <c r="D45" s="53" t="s">
        <v>7</v>
      </c>
      <c r="E45" s="53"/>
      <c r="F45" s="54"/>
      <c r="G45" s="58"/>
    </row>
    <row r="46" spans="2:7" x14ac:dyDescent="0.25">
      <c r="B46" s="85" t="s">
        <v>8</v>
      </c>
      <c r="C46" s="13" t="s">
        <v>9</v>
      </c>
      <c r="D46" s="53" t="s">
        <v>10</v>
      </c>
      <c r="E46" s="53"/>
      <c r="F46" s="54"/>
      <c r="G46" s="58"/>
    </row>
    <row r="47" spans="2:7" x14ac:dyDescent="0.25">
      <c r="B47" s="85"/>
      <c r="C47" s="13" t="s">
        <v>11</v>
      </c>
      <c r="D47" s="53" t="s">
        <v>12</v>
      </c>
      <c r="E47" s="53"/>
      <c r="F47" s="54"/>
      <c r="G47" s="58"/>
    </row>
    <row r="48" spans="2:7" x14ac:dyDescent="0.25">
      <c r="B48" s="85"/>
      <c r="C48" s="13" t="s">
        <v>13</v>
      </c>
      <c r="D48" s="53" t="s">
        <v>68</v>
      </c>
      <c r="E48" s="53"/>
      <c r="F48" s="54"/>
      <c r="G48" s="58"/>
    </row>
    <row r="49" spans="2:7" x14ac:dyDescent="0.25">
      <c r="B49" s="85"/>
      <c r="C49" s="13" t="s">
        <v>14</v>
      </c>
      <c r="D49" s="51">
        <f>IF(D48="16x16",20,IF(D48="20x20",16,IF(D48="25x25",13,"SELECT MODULE SIZE")))</f>
        <v>20</v>
      </c>
      <c r="E49" s="51"/>
      <c r="F49" s="52"/>
      <c r="G49" s="58"/>
    </row>
    <row r="50" spans="2:7" x14ac:dyDescent="0.25">
      <c r="B50" s="77" t="s">
        <v>15</v>
      </c>
      <c r="C50" s="53"/>
      <c r="D50" s="51">
        <v>96</v>
      </c>
      <c r="E50" s="51"/>
      <c r="F50" s="52"/>
      <c r="G50" s="58"/>
    </row>
    <row r="51" spans="2:7" x14ac:dyDescent="0.25">
      <c r="B51" s="77" t="s">
        <v>16</v>
      </c>
      <c r="C51" s="53"/>
      <c r="D51" s="51">
        <v>336</v>
      </c>
      <c r="E51" s="51"/>
      <c r="F51" s="52"/>
      <c r="G51" s="58"/>
    </row>
    <row r="52" spans="2:7" x14ac:dyDescent="0.25">
      <c r="B52" s="77" t="s">
        <v>17</v>
      </c>
      <c r="C52" s="53"/>
      <c r="D52" s="53" t="s">
        <v>18</v>
      </c>
      <c r="E52" s="53"/>
      <c r="F52" s="54"/>
      <c r="G52" s="58"/>
    </row>
    <row r="53" spans="2:7" x14ac:dyDescent="0.25">
      <c r="B53" s="77" t="s">
        <v>19</v>
      </c>
      <c r="C53" s="53"/>
      <c r="D53" s="51">
        <v>1</v>
      </c>
      <c r="E53" s="51"/>
      <c r="F53" s="52"/>
      <c r="G53" s="58"/>
    </row>
    <row r="54" spans="2:7" ht="15.75" thickBot="1" x14ac:dyDescent="0.3">
      <c r="B54" s="83" t="s">
        <v>20</v>
      </c>
      <c r="C54" s="84"/>
      <c r="D54" s="90" t="s">
        <v>21</v>
      </c>
      <c r="E54" s="90"/>
      <c r="F54" s="91"/>
      <c r="G54" s="59"/>
    </row>
    <row r="55" spans="2:7" ht="15.75" thickBot="1" x14ac:dyDescent="0.3">
      <c r="B55" s="45"/>
      <c r="C55" s="46"/>
      <c r="D55" s="46"/>
      <c r="E55" s="46"/>
      <c r="F55" s="46"/>
      <c r="G55" s="47"/>
    </row>
    <row r="56" spans="2:7" ht="15.75" thickBot="1" x14ac:dyDescent="0.3">
      <c r="B56" s="67" t="s">
        <v>22</v>
      </c>
      <c r="C56" s="68"/>
      <c r="D56" s="68"/>
      <c r="E56" s="68"/>
      <c r="F56" s="61"/>
      <c r="G56" s="69" t="s">
        <v>102</v>
      </c>
    </row>
    <row r="57" spans="2:7" x14ac:dyDescent="0.25">
      <c r="B57" s="86" t="s">
        <v>2</v>
      </c>
      <c r="C57" s="87"/>
      <c r="D57" s="37" t="s">
        <v>3</v>
      </c>
      <c r="E57" s="37" t="s">
        <v>23</v>
      </c>
      <c r="F57" s="38" t="s">
        <v>24</v>
      </c>
      <c r="G57" s="70"/>
    </row>
    <row r="58" spans="2:7" x14ac:dyDescent="0.25">
      <c r="B58" s="16" t="s">
        <v>25</v>
      </c>
      <c r="C58" s="15"/>
      <c r="D58" s="13" t="s">
        <v>26</v>
      </c>
      <c r="E58" s="13" t="s">
        <v>27</v>
      </c>
      <c r="F58" s="34" t="s">
        <v>28</v>
      </c>
      <c r="G58" s="70"/>
    </row>
    <row r="59" spans="2:7" x14ac:dyDescent="0.25">
      <c r="B59" s="39" t="s">
        <v>29</v>
      </c>
      <c r="C59" s="40"/>
      <c r="D59" s="13" t="s">
        <v>8</v>
      </c>
      <c r="E59" s="13" t="s">
        <v>27</v>
      </c>
      <c r="F59" s="34" t="s">
        <v>28</v>
      </c>
      <c r="G59" s="70"/>
    </row>
    <row r="60" spans="2:7" x14ac:dyDescent="0.25">
      <c r="B60" s="16" t="s">
        <v>30</v>
      </c>
      <c r="C60" s="15"/>
      <c r="D60" s="13" t="s">
        <v>31</v>
      </c>
      <c r="E60" s="13" t="s">
        <v>27</v>
      </c>
      <c r="F60" s="34" t="s">
        <v>28</v>
      </c>
      <c r="G60" s="70"/>
    </row>
    <row r="61" spans="2:7" x14ac:dyDescent="0.25">
      <c r="B61" s="16" t="s">
        <v>32</v>
      </c>
      <c r="C61" s="15"/>
      <c r="D61" s="24" t="s">
        <v>31</v>
      </c>
      <c r="E61" s="24" t="s">
        <v>33</v>
      </c>
      <c r="F61" s="34" t="s">
        <v>28</v>
      </c>
      <c r="G61" s="70"/>
    </row>
    <row r="62" spans="2:7" x14ac:dyDescent="0.25">
      <c r="B62" s="16" t="s">
        <v>34</v>
      </c>
      <c r="C62" s="15"/>
      <c r="D62" s="24" t="s">
        <v>35</v>
      </c>
      <c r="E62" s="24" t="s">
        <v>33</v>
      </c>
      <c r="F62" s="33" t="s">
        <v>33</v>
      </c>
      <c r="G62" s="70"/>
    </row>
    <row r="63" spans="2:7" x14ac:dyDescent="0.25">
      <c r="B63" s="16" t="s">
        <v>36</v>
      </c>
      <c r="C63" s="15"/>
      <c r="D63" s="24" t="s">
        <v>31</v>
      </c>
      <c r="E63" s="24" t="s">
        <v>33</v>
      </c>
      <c r="F63" s="33" t="s">
        <v>33</v>
      </c>
      <c r="G63" s="70"/>
    </row>
    <row r="64" spans="2:7" x14ac:dyDescent="0.25">
      <c r="B64" s="16" t="s">
        <v>37</v>
      </c>
      <c r="C64" s="15"/>
      <c r="D64" s="24" t="s">
        <v>38</v>
      </c>
      <c r="E64" s="24" t="s">
        <v>33</v>
      </c>
      <c r="F64" s="33" t="s">
        <v>39</v>
      </c>
      <c r="G64" s="70"/>
    </row>
    <row r="65" spans="2:7" x14ac:dyDescent="0.25">
      <c r="B65" s="16" t="s">
        <v>40</v>
      </c>
      <c r="C65" s="15"/>
      <c r="D65" s="24" t="s">
        <v>31</v>
      </c>
      <c r="E65" s="24" t="s">
        <v>33</v>
      </c>
      <c r="F65" s="33" t="s">
        <v>33</v>
      </c>
      <c r="G65" s="70"/>
    </row>
    <row r="66" spans="2:7" x14ac:dyDescent="0.25">
      <c r="B66" s="16" t="s">
        <v>41</v>
      </c>
      <c r="C66" s="15"/>
      <c r="D66" s="22" t="s">
        <v>35</v>
      </c>
      <c r="E66" s="24" t="s">
        <v>33</v>
      </c>
      <c r="F66" s="33" t="s">
        <v>33</v>
      </c>
      <c r="G66" s="70"/>
    </row>
    <row r="67" spans="2:7" x14ac:dyDescent="0.25">
      <c r="B67" s="16" t="s">
        <v>42</v>
      </c>
      <c r="C67" s="15"/>
      <c r="D67" s="22" t="s">
        <v>43</v>
      </c>
      <c r="E67" s="24"/>
      <c r="F67" s="33"/>
      <c r="G67" s="70"/>
    </row>
    <row r="68" spans="2:7" x14ac:dyDescent="0.25">
      <c r="B68" s="16" t="s">
        <v>44</v>
      </c>
      <c r="C68" s="15"/>
      <c r="D68" s="22" t="s">
        <v>31</v>
      </c>
      <c r="E68" s="24" t="s">
        <v>33</v>
      </c>
      <c r="F68" s="33" t="s">
        <v>33</v>
      </c>
      <c r="G68" s="70"/>
    </row>
    <row r="69" spans="2:7" x14ac:dyDescent="0.25">
      <c r="B69" s="16" t="s">
        <v>45</v>
      </c>
      <c r="C69" s="15"/>
      <c r="D69" s="22" t="s">
        <v>31</v>
      </c>
      <c r="E69" s="24" t="s">
        <v>33</v>
      </c>
      <c r="F69" s="33" t="s">
        <v>33</v>
      </c>
      <c r="G69" s="70"/>
    </row>
    <row r="70" spans="2:7" x14ac:dyDescent="0.25">
      <c r="B70" s="17" t="s">
        <v>46</v>
      </c>
      <c r="C70" s="18"/>
      <c r="D70" s="22" t="s">
        <v>31</v>
      </c>
      <c r="E70" s="24" t="s">
        <v>33</v>
      </c>
      <c r="F70" s="33" t="s">
        <v>33</v>
      </c>
      <c r="G70" s="70"/>
    </row>
    <row r="71" spans="2:7" x14ac:dyDescent="0.25">
      <c r="B71" s="16" t="s">
        <v>47</v>
      </c>
      <c r="C71" s="15"/>
      <c r="D71" s="22" t="s">
        <v>35</v>
      </c>
      <c r="E71" s="24" t="s">
        <v>33</v>
      </c>
      <c r="F71" s="33" t="s">
        <v>33</v>
      </c>
      <c r="G71" s="70"/>
    </row>
    <row r="72" spans="2:7" x14ac:dyDescent="0.25">
      <c r="B72" s="16" t="s">
        <v>48</v>
      </c>
      <c r="C72" s="15"/>
      <c r="D72" s="24" t="s">
        <v>31</v>
      </c>
      <c r="E72" s="24" t="s">
        <v>33</v>
      </c>
      <c r="F72" s="33" t="s">
        <v>33</v>
      </c>
      <c r="G72" s="70"/>
    </row>
    <row r="73" spans="2:7" x14ac:dyDescent="0.25">
      <c r="B73" s="16" t="s">
        <v>49</v>
      </c>
      <c r="C73" s="20"/>
      <c r="D73" s="24" t="s">
        <v>100</v>
      </c>
      <c r="E73" s="19" t="s">
        <v>33</v>
      </c>
      <c r="F73" s="35" t="s">
        <v>33</v>
      </c>
      <c r="G73" s="70"/>
    </row>
    <row r="74" spans="2:7" ht="15.75" thickBot="1" x14ac:dyDescent="0.3">
      <c r="B74" s="5" t="s">
        <v>50</v>
      </c>
      <c r="C74" s="23"/>
      <c r="D74" s="115" t="s">
        <v>61</v>
      </c>
      <c r="E74" s="21" t="s">
        <v>33</v>
      </c>
      <c r="F74" s="36" t="s">
        <v>33</v>
      </c>
      <c r="G74" s="71"/>
    </row>
    <row r="75" spans="2:7" ht="15.75" thickBot="1" x14ac:dyDescent="0.3">
      <c r="B75" s="27"/>
      <c r="C75" s="28"/>
      <c r="D75" s="28"/>
      <c r="E75" s="28"/>
      <c r="F75" s="29"/>
      <c r="G75" s="30"/>
    </row>
    <row r="76" spans="2:7" x14ac:dyDescent="0.25">
      <c r="B76" s="72" t="s">
        <v>51</v>
      </c>
      <c r="C76" s="73"/>
      <c r="D76" s="73"/>
      <c r="E76" s="73"/>
      <c r="F76" s="73"/>
      <c r="G76" s="57" t="s">
        <v>102</v>
      </c>
    </row>
    <row r="77" spans="2:7" hidden="1" x14ac:dyDescent="0.25">
      <c r="B77" s="48" t="s">
        <v>61</v>
      </c>
      <c r="C77" s="41" t="s">
        <v>62</v>
      </c>
      <c r="D77" s="41" t="str">
        <f>IF(B77="PS Redundancy Board","I/O Board Outputs - NO"," ")</f>
        <v>I/O Board Outputs - NO</v>
      </c>
      <c r="E77" s="41" t="str">
        <f>IF(B77="PS Redundancy Board","Sensor Address -1"," ")</f>
        <v>Sensor Address -1</v>
      </c>
      <c r="F77" s="41" t="s">
        <v>63</v>
      </c>
      <c r="G77" s="58"/>
    </row>
    <row r="78" spans="2:7" hidden="1" x14ac:dyDescent="0.25">
      <c r="B78" s="48" t="s">
        <v>61</v>
      </c>
      <c r="C78" s="41" t="s">
        <v>62</v>
      </c>
      <c r="D78" s="41" t="str">
        <f>IF(B78="PS Redundancy Board","I/O Board Outputs - NO"," ")</f>
        <v>I/O Board Outputs - NO</v>
      </c>
      <c r="E78" s="41" t="str">
        <f>IF(B78="PS Redundancy Board","Sensor Address -2"," ")</f>
        <v>Sensor Address -2</v>
      </c>
      <c r="F78" s="41" t="s">
        <v>63</v>
      </c>
      <c r="G78" s="58"/>
    </row>
    <row r="79" spans="2:7" ht="15.75" thickBot="1" x14ac:dyDescent="0.3">
      <c r="B79" s="43"/>
      <c r="C79" s="21"/>
      <c r="D79" s="44"/>
      <c r="E79" s="21"/>
      <c r="F79" s="36"/>
      <c r="G79" s="59"/>
    </row>
    <row r="80" spans="2:7" ht="15.75" thickBot="1" x14ac:dyDescent="0.3">
      <c r="C80" s="12"/>
      <c r="D80" s="12"/>
      <c r="E80" s="11"/>
      <c r="F80" s="4"/>
      <c r="G80" s="8"/>
    </row>
    <row r="81" spans="2:7" ht="15.75" thickBot="1" x14ac:dyDescent="0.3">
      <c r="B81" s="79" t="s">
        <v>53</v>
      </c>
      <c r="C81" s="75"/>
      <c r="D81" s="75"/>
      <c r="E81" s="75"/>
      <c r="F81" s="76"/>
      <c r="G81" s="61"/>
    </row>
    <row r="82" spans="2:7" x14ac:dyDescent="0.25">
      <c r="B82" s="88" t="s">
        <v>54</v>
      </c>
      <c r="C82" s="89"/>
      <c r="D82" s="89"/>
      <c r="E82" s="49" t="s">
        <v>104</v>
      </c>
      <c r="F82" s="50" t="s">
        <v>60</v>
      </c>
      <c r="G82" s="62"/>
    </row>
    <row r="83" spans="2:7" x14ac:dyDescent="0.25">
      <c r="B83" s="80" t="s">
        <v>56</v>
      </c>
      <c r="C83" s="81"/>
      <c r="D83" s="82"/>
      <c r="E83" s="41" t="s">
        <v>55</v>
      </c>
      <c r="F83" s="33" t="str">
        <f>IF(E83="N/A", "AUTO", "GUIDE - DD3513398")</f>
        <v>AUTO</v>
      </c>
      <c r="G83" s="62"/>
    </row>
    <row r="84" spans="2:7" ht="15.75" thickBot="1" x14ac:dyDescent="0.3">
      <c r="B84" s="83" t="s">
        <v>57</v>
      </c>
      <c r="C84" s="84"/>
      <c r="D84" s="84"/>
      <c r="E84" s="42" t="s">
        <v>55</v>
      </c>
      <c r="F84" s="36" t="str">
        <f>IF(E84="N/A", " ", "GUIDE - DD3350029")</f>
        <v xml:space="preserve"> </v>
      </c>
      <c r="G84" s="63"/>
    </row>
    <row r="85" spans="2:7" x14ac:dyDescent="0.25">
      <c r="C85" s="12"/>
      <c r="D85" s="12"/>
      <c r="E85" s="11"/>
      <c r="F85" s="4"/>
      <c r="G85" s="8"/>
    </row>
    <row r="86" spans="2:7" ht="15.75" thickBot="1" x14ac:dyDescent="0.3"/>
    <row r="87" spans="2:7" x14ac:dyDescent="0.25">
      <c r="B87" s="9" t="s">
        <v>58</v>
      </c>
      <c r="C87" s="10"/>
      <c r="D87" s="10"/>
      <c r="E87" s="10"/>
      <c r="F87" s="10"/>
      <c r="G87" s="1"/>
    </row>
    <row r="88" spans="2:7" x14ac:dyDescent="0.25">
      <c r="B88" s="3"/>
      <c r="G88" s="2"/>
    </row>
    <row r="89" spans="2:7" x14ac:dyDescent="0.25">
      <c r="B89" s="3"/>
      <c r="G89" s="2"/>
    </row>
    <row r="90" spans="2:7" x14ac:dyDescent="0.25">
      <c r="B90" s="3"/>
      <c r="G90" s="2"/>
    </row>
    <row r="91" spans="2:7" x14ac:dyDescent="0.25">
      <c r="B91" s="3"/>
      <c r="G91" s="2"/>
    </row>
    <row r="92" spans="2:7" x14ac:dyDescent="0.25">
      <c r="B92" s="3"/>
      <c r="G92" s="2"/>
    </row>
    <row r="93" spans="2:7" x14ac:dyDescent="0.25">
      <c r="B93" s="3"/>
      <c r="G93" s="2"/>
    </row>
    <row r="94" spans="2:7" x14ac:dyDescent="0.25">
      <c r="B94" s="3"/>
      <c r="G94" s="2"/>
    </row>
    <row r="95" spans="2:7" x14ac:dyDescent="0.25">
      <c r="B95" s="3"/>
      <c r="G95" s="2"/>
    </row>
    <row r="96" spans="2:7" x14ac:dyDescent="0.25">
      <c r="B96" s="3"/>
      <c r="G96" s="2"/>
    </row>
    <row r="97" spans="2:7" x14ac:dyDescent="0.25">
      <c r="B97" s="3"/>
      <c r="G97" s="2"/>
    </row>
    <row r="98" spans="2:7" x14ac:dyDescent="0.25">
      <c r="B98" s="3"/>
      <c r="G98" s="2"/>
    </row>
    <row r="99" spans="2:7" x14ac:dyDescent="0.25">
      <c r="B99" s="3"/>
      <c r="G99" s="2"/>
    </row>
    <row r="100" spans="2:7" x14ac:dyDescent="0.25">
      <c r="B100" s="3"/>
      <c r="G100" s="2"/>
    </row>
    <row r="101" spans="2:7" ht="15.75" thickBot="1" x14ac:dyDescent="0.3">
      <c r="B101" s="5"/>
      <c r="C101" s="6"/>
      <c r="D101" s="6"/>
      <c r="E101" s="6"/>
      <c r="F101" s="6"/>
      <c r="G101" s="7"/>
    </row>
    <row r="103" spans="2:7" x14ac:dyDescent="0.25">
      <c r="B103" t="s">
        <v>59</v>
      </c>
    </row>
  </sheetData>
  <dataConsolidate/>
  <mergeCells count="81">
    <mergeCell ref="B33:C33"/>
    <mergeCell ref="B34:C34"/>
    <mergeCell ref="B36:F36"/>
    <mergeCell ref="G36:G40"/>
    <mergeCell ref="B37:C37"/>
    <mergeCell ref="B38:B39"/>
    <mergeCell ref="B40:C40"/>
    <mergeCell ref="B28:C28"/>
    <mergeCell ref="B29:C29"/>
    <mergeCell ref="B30:C30"/>
    <mergeCell ref="B31:C31"/>
    <mergeCell ref="B32:C32"/>
    <mergeCell ref="D13:F13"/>
    <mergeCell ref="B14:C14"/>
    <mergeCell ref="D14:F14"/>
    <mergeCell ref="B16:F16"/>
    <mergeCell ref="G16:G34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4:C4"/>
    <mergeCell ref="D4:F4"/>
    <mergeCell ref="G4:G14"/>
    <mergeCell ref="B5:C5"/>
    <mergeCell ref="D5:F5"/>
    <mergeCell ref="B6:B9"/>
    <mergeCell ref="D6:F6"/>
    <mergeCell ref="D7:F7"/>
    <mergeCell ref="D8:F8"/>
    <mergeCell ref="D9:F9"/>
    <mergeCell ref="B10:C10"/>
    <mergeCell ref="D10:F10"/>
    <mergeCell ref="B11:C11"/>
    <mergeCell ref="D11:F11"/>
    <mergeCell ref="B12:C12"/>
    <mergeCell ref="D12:F12"/>
    <mergeCell ref="C1:F1"/>
    <mergeCell ref="B2:F2"/>
    <mergeCell ref="G2:G3"/>
    <mergeCell ref="B3:C3"/>
    <mergeCell ref="D3:F3"/>
    <mergeCell ref="B81:F81"/>
    <mergeCell ref="B83:D83"/>
    <mergeCell ref="B84:D84"/>
    <mergeCell ref="B46:B49"/>
    <mergeCell ref="B57:C57"/>
    <mergeCell ref="B82:D82"/>
    <mergeCell ref="D44:F44"/>
    <mergeCell ref="D45:F45"/>
    <mergeCell ref="D46:F46"/>
    <mergeCell ref="D47:F47"/>
    <mergeCell ref="D48:F48"/>
    <mergeCell ref="B76:F76"/>
    <mergeCell ref="B54:C54"/>
    <mergeCell ref="D54:F54"/>
    <mergeCell ref="G44:G54"/>
    <mergeCell ref="G76:G79"/>
    <mergeCell ref="G81:G84"/>
    <mergeCell ref="B43:C43"/>
    <mergeCell ref="G42:G43"/>
    <mergeCell ref="B56:F56"/>
    <mergeCell ref="G56:G74"/>
    <mergeCell ref="B42:F42"/>
    <mergeCell ref="B50:C50"/>
    <mergeCell ref="B51:C51"/>
    <mergeCell ref="B52:C52"/>
    <mergeCell ref="B53:C53"/>
    <mergeCell ref="D51:F51"/>
    <mergeCell ref="D52:F52"/>
    <mergeCell ref="D53:F53"/>
    <mergeCell ref="D43:F43"/>
    <mergeCell ref="D49:F49"/>
    <mergeCell ref="D50:F50"/>
  </mergeCells>
  <dataValidations count="38">
    <dataValidation type="list" allowBlank="1" showInputMessage="1" showErrorMessage="1" sqref="D44:F44" xr:uid="{00000000-0002-0000-0000-000000000000}">
      <formula1>"VF"</formula1>
    </dataValidation>
    <dataValidation type="list" allowBlank="1" showInputMessage="1" showErrorMessage="1" sqref="D45:F45" xr:uid="{00000000-0002-0000-0000-000001000000}">
      <formula1>"FRONT,REAR"</formula1>
    </dataValidation>
    <dataValidation type="list" errorStyle="warning" allowBlank="1" showInputMessage="1" showErrorMessage="1" sqref="D46:F46" xr:uid="{00000000-0002-0000-0000-000002000000}">
      <formula1>"FULL COLOR"</formula1>
    </dataValidation>
    <dataValidation type="list" errorStyle="warning" allowBlank="1" showInputMessage="1" showErrorMessage="1" sqref="D48:F48" xr:uid="{00000000-0002-0000-0000-000003000000}">
      <formula1>"?,16X16,20X20,25x25"</formula1>
    </dataValidation>
    <dataValidation errorStyle="warning" allowBlank="1" sqref="D49:F49" xr:uid="{00000000-0002-0000-0000-000004000000}"/>
    <dataValidation type="list" allowBlank="1" showInputMessage="1" showErrorMessage="1" sqref="D52:F52" xr:uid="{00000000-0002-0000-0000-000005000000}">
      <formula1>"FULL MATRIX"</formula1>
    </dataValidation>
    <dataValidation type="list" allowBlank="1" showInputMessage="1" showErrorMessage="1" sqref="D47:F47" xr:uid="{00000000-0002-0000-0000-000006000000}">
      <formula1>"ProLink5"</formula1>
    </dataValidation>
    <dataValidation type="list" allowBlank="1" showInputMessage="1" showErrorMessage="1" sqref="O76 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64" xr:uid="{00000000-0002-0000-0000-000009000000}">
      <formula1>"YES 1, NO"</formula1>
    </dataValidation>
    <dataValidation errorStyle="warning" allowBlank="1" showInputMessage="1" showErrorMessage="1" sqref="D70 D61:D63 F66:F67 D65:D66 D68" xr:uid="{00000000-0002-0000-0000-00000A000000}"/>
    <dataValidation type="list" errorStyle="warning" allowBlank="1" showInputMessage="1" showErrorMessage="1" sqref="D73" xr:uid="{00000000-0002-0000-0000-000014000000}">
      <formula1>"YES 1,YES 2"</formula1>
    </dataValidation>
    <dataValidation type="list" errorStyle="warning" allowBlank="1" showInputMessage="1" showErrorMessage="1" sqref="D67" xr:uid="{00000000-0002-0000-0000-000015000000}">
      <formula1>"LOW TEMP (LT), MEDIUM TEMP (MT), HIGH TEMP (HT)"</formula1>
    </dataValidation>
    <dataValidation type="list" errorStyle="warning" allowBlank="1" showInputMessage="1" showErrorMessage="1" sqref="D75 D34:D35" xr:uid="{00000000-0002-0000-0000-000016000000}">
      <formula1>"PS REDUNDANCY BOARD, ELTEK POWER ON GROUND"</formula1>
    </dataValidation>
    <dataValidation type="list" errorStyle="warning" allowBlank="1" showInputMessage="1" showErrorMessage="1" sqref="D54:F54 D14:F14" xr:uid="{D79EB9E3-9B58-4EB7-9260-9397AF14750A}">
      <formula1>"ROWS,BAYS"</formula1>
    </dataValidation>
    <dataValidation type="list" allowBlank="1" showInputMessage="1" showErrorMessage="1" sqref="F6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  <dataValidation type="list" errorStyle="warning" allowBlank="1" showInputMessage="1" showErrorMessage="1" sqref="D74" xr:uid="{2A6FD658-F3BB-498F-BCCD-A3C6D20AE5AB}">
      <formula1>"Gen IV (Default), PS Redundancy Board, Eltek Power on Ground"</formula1>
    </dataValidation>
    <dataValidation type="list" errorStyle="warning" allowBlank="1" showInputMessage="1" sqref="C77:C78" xr:uid="{4B024ABF-C196-4F67-BC55-0EBDBEDAA9CC}">
      <formula1>"', Module Output - ?"</formula1>
    </dataValidation>
    <dataValidation type="list" allowBlank="1" showInputMessage="1" showErrorMessage="1" sqref="B77:B78" xr:uid="{C1ECE173-F86D-4208-B2B9-DA11D37BC7D7}">
      <formula1>"', ?, PS Redundancy Board"</formula1>
    </dataValidation>
    <dataValidation type="list" allowBlank="1" showInputMessage="1" showErrorMessage="1" sqref="E32" xr:uid="{7FBB99A5-490D-4A3D-AE09-0C0D66DF2E3E}">
      <formula1>"',Alternate, Synchronize"</formula1>
    </dataValidation>
    <dataValidation type="list" allowBlank="1" showInputMessage="1" showErrorMessage="1" sqref="D7:F7" xr:uid="{BE73CD69-1C1F-4318-A8E4-58CDA26207C1}">
      <formula1>"GEN 4 (24 VOLT BUS), ProLink5, "</formula1>
    </dataValidation>
    <dataValidation type="list" allowBlank="1" showInputMessage="1" showErrorMessage="1" sqref="D32" xr:uid="{0BA6F8AE-DDC1-4665-BB1A-0E01B9F78EAD}">
      <formula1>"?, Yes, No"</formula1>
    </dataValidation>
    <dataValidation type="list" allowBlank="1" showInputMessage="1" showErrorMessage="1" sqref="B40:C40" xr:uid="{EA29AF12-7D3B-44C5-AA3C-762E339DA6B8}">
      <formula1>"MINI DC I/O 6,'"</formula1>
    </dataValidation>
    <dataValidation type="list" errorStyle="warning" allowBlank="1" showInputMessage="1" showErrorMessage="1" sqref="D26 D30" xr:uid="{7583334C-187E-4AD9-99BF-31D5B2D1EDF5}">
      <formula1>"YES,NO"</formula1>
    </dataValidation>
    <dataValidation type="list" allowBlank="1" showInputMessage="1" showErrorMessage="1" sqref="D12:F12" xr:uid="{F1E07DEE-1D99-4445-884A-6682190C360F}">
      <formula1>"FULL MATRIX,LINE MATRIX"</formula1>
    </dataValidation>
    <dataValidation type="list" errorStyle="warning" allowBlank="1" showInputMessage="1" showErrorMessage="1" sqref="D9:F9" xr:uid="{1C0B69CE-6348-4487-95F1-74E57748EF7B}">
      <formula1>"20,34,46,66"</formula1>
    </dataValidation>
    <dataValidation type="list" errorStyle="warning" allowBlank="1" showInputMessage="1" showErrorMessage="1" sqref="D8:F8" xr:uid="{72516EDC-806E-435F-8EE8-6A5B77FE578C}">
      <formula1>"9X5,9X15,16X16,24X16, 18X18"</formula1>
    </dataValidation>
    <dataValidation type="list" errorStyle="warning" allowBlank="1" showInputMessage="1" showErrorMessage="1" sqref="D6:F6" xr:uid="{20834620-9D7D-4546-A514-2700431BF82A}">
      <formula1>"FULL COLOR, MONOCHROME"</formula1>
    </dataValidation>
    <dataValidation type="list" allowBlank="1" showInputMessage="1" showErrorMessage="1" sqref="D5:F5" xr:uid="{6C5A50BC-FD29-4802-ABB9-8B241E3975FC}">
      <formula1>"FRONT,WALK-IN,REAR"</formula1>
    </dataValidation>
    <dataValidation type="list" allowBlank="1" showInputMessage="1" showErrorMessage="1" sqref="D4:F4" xr:uid="{A8707E20-4B7E-4C32-98D4-7D488E3527AD}">
      <formula1>"VF,VM,VX, DB-5000, VSLS"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C33813</OrderProject_x0020_ID>
    <DocNumber xmlns="2cc016c5-161d-4d6b-a532-6cf687f4a3ab">DD5887788</DocNumber>
    <Rev xmlns="2cc016c5-161d-4d6b-a532-6cf687f4a3ab">00</Rev>
    <_dlc_DocId xmlns="b479dd50-8d7e-4b78-9fb1-00cf65781f6b">75D2Y5VYC55K-1220653723-67402</_dlc_DocId>
    <_dlc_DocIdUrl xmlns="b479dd50-8d7e-4b78-9fb1-00cf65781f6b">
      <Url>https://daktronics.sharepoint.com/sites/docs-engineering/_layouts/15/DocIdRedir.aspx?ID=75D2Y5VYC55K-1220653723-67402</Url>
      <Description>75D2Y5VYC55K-1220653723-67402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b479dd50-8d7e-4b78-9fb1-00cf65781f6b"/>
    <ds:schemaRef ds:uri="http://schemas.openxmlformats.org/package/2006/metadata/core-properties"/>
    <ds:schemaRef ds:uri="http://purl.org/dc/elements/1.1/"/>
    <ds:schemaRef ds:uri="http://purl.org/dc/dcmitype/"/>
    <ds:schemaRef ds:uri="cdae4ca2-47b8-467c-a804-ebae05ca0c7f"/>
    <ds:schemaRef ds:uri="2cc016c5-161d-4d6b-a532-6cf687f4a3ab"/>
  </ds:schemaRefs>
</ds:datastoreItem>
</file>

<file path=customXml/itemProps2.xml><?xml version="1.0" encoding="utf-8"?>
<ds:datastoreItem xmlns:ds="http://schemas.openxmlformats.org/officeDocument/2006/customXml" ds:itemID="{2E34723C-5612-44CC-95AB-E739032B50E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5544277-8E09-4587-8A0D-26D8BC9C70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C33813 New Jersey Turnpike Authority (NJTA), Site Config, VS-5369-32X48 G2 @1, VF-2369-96X336 G1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2026-05-20T15:55:00Z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9b9d2199-3ca4-40f7-9983-b94e2fa15cff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