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30" documentId="8_{F9942E88-88A4-4909-8AE1-106E94A096EB}" xr6:coauthVersionLast="47" xr6:coauthVersionMax="47" xr10:uidLastSave="{52E514AB-9DAB-4005-A7F0-43DD8F23CB25}"/>
  <bookViews>
    <workbookView xWindow="9840" yWindow="0" windowWidth="19065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1" l="1"/>
  <c r="E43" i="1"/>
  <c r="D43" i="1"/>
  <c r="E42" i="1"/>
  <c r="D42" i="1"/>
  <c r="F50" i="1" l="1"/>
  <c r="D9" i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4DDE0167-8382-4624-A650-83BEACDB5FE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3 Signs use "Rows"
Gen 4 Signs use "Bays"</t>
        </r>
      </text>
    </comment>
    <comment ref="F28" authorId="1" shapeId="0" xr:uid="{D1BFC543-B00A-4133-AF94-37D4B9A3273E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7E129964-90E6-4742-8996-1DDF5CB44C1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E42" authorId="1" shapeId="0" xr:uid="{9508E575-2E44-4379-8E67-2212BCB1B4C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2" authorId="1" shapeId="0" xr:uid="{01F659BC-5AB1-44C4-AF14-31F297ADDCB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3" authorId="1" shapeId="0" xr:uid="{E5DDD346-0BD8-4860-8903-C5B37B3CFC0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<sst xmlns="http://schemas.openxmlformats.org/spreadsheetml/2006/main" count="172" uniqueCount="110">
  <si>
    <t>DD5812950</t>
  </si>
  <si>
    <t>C34327 Penn DOT, Site Config, VF-2420-96X352-20-RGB G5</t>
  </si>
  <si>
    <t>Rev 00</t>
  </si>
  <si>
    <t>SYSTEM CONFIGURATION
VF-2420-96X352-20-RGB G5 @1</t>
  </si>
  <si>
    <t>SIGN/S</t>
  </si>
  <si>
    <t>OPTION</t>
  </si>
  <si>
    <t>VALUE</t>
  </si>
  <si>
    <t>MODEL</t>
  </si>
  <si>
    <t>VF</t>
  </si>
  <si>
    <t>ACCESS</t>
  </si>
  <si>
    <t>FRONT</t>
  </si>
  <si>
    <t>MODULE</t>
  </si>
  <si>
    <t>MODULE TYPE</t>
  </si>
  <si>
    <t>FULL COLOR</t>
  </si>
  <si>
    <t>MODULE POWER TYPE</t>
  </si>
  <si>
    <t>GEN 4 (24 VOLT BUS)</t>
  </si>
  <si>
    <t>MODULE SIZE</t>
  </si>
  <si>
    <t>24X16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</si>
  <si>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</si>
  <si>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</si>
  <si>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</si>
  <si>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</si>
  <si>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</si>
  <si>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</si>
  <si>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</si>
  <si>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</si>
  <si>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</si>
  <si>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</si>
  <si>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</si>
  <si>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</si>
  <si>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</si>
  <si>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</si>
  <si>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</si>
  <si>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REAR</t>
  </si>
  <si>
    <t>TEMP</t>
  </si>
  <si>
    <t>EXTERNAL</t>
  </si>
  <si>
    <t>HUMIDITY</t>
  </si>
  <si>
    <t>INTERNAL</t>
  </si>
  <si>
    <t>ISOLATION BOARD</t>
  </si>
  <si>
    <t>NO</t>
  </si>
  <si>
    <t>--</t>
  </si>
  <si>
    <t>DC I/O</t>
  </si>
  <si>
    <t>VCB II Retro</t>
  </si>
  <si>
    <t>DOOR SWITCH (SIGN)</t>
  </si>
  <si>
    <t>CONNECT TO MODULE - NO</t>
  </si>
  <si>
    <t>AIRFLOW SENSORS</t>
  </si>
  <si>
    <t>RPM SENSORS</t>
  </si>
  <si>
    <t>CABINET HEATERS</t>
  </si>
  <si>
    <t>DEFOG HEATERS</t>
  </si>
  <si>
    <t>FACE FANS</t>
  </si>
  <si>
    <t>VENT FANS</t>
  </si>
  <si>
    <t>YES</t>
  </si>
  <si>
    <t>BEACONS</t>
  </si>
  <si>
    <t/>
  </si>
  <si>
    <t>SURGE SUPPRESSORS</t>
  </si>
  <si>
    <t>POWER SYSTEM</t>
  </si>
  <si>
    <t>Gen IV (Default)</t>
  </si>
  <si>
    <t>PERIPHERAL CONFIGURATION - ADVANCED SETUP</t>
  </si>
  <si>
    <t>DOOR SWITCH 2 (TC)</t>
  </si>
  <si>
    <t>PS Redundancy Board</t>
  </si>
  <si>
    <t>Module Output - 7</t>
  </si>
  <si>
    <t>On 1ST Display Interface</t>
  </si>
  <si>
    <t>CUSTOM OPTIONS</t>
  </si>
  <si>
    <t>SYSTEM BACKUP FILES</t>
  </si>
  <si>
    <t>DD5812973</t>
  </si>
  <si>
    <t>GUIDE - DD4832617</t>
  </si>
  <si>
    <t>RADAR GUN QUICK GUIDE SETUP</t>
  </si>
  <si>
    <t>DD4732371</t>
  </si>
  <si>
    <t>TRANSLATION TABLE</t>
  </si>
  <si>
    <t>N/A</t>
  </si>
  <si>
    <t>CONTROLLER CONFIGURATION PACKAGE</t>
  </si>
  <si>
    <t>Reference Drawings</t>
  </si>
  <si>
    <t>VF-2420 Drawings:</t>
  </si>
  <si>
    <t>Shop Drawing, VF-24**-96x352-20-*</t>
  </si>
  <si>
    <t>DWG-3584080</t>
  </si>
  <si>
    <t>Schematic, Ventilation Fans for 64-432 Wide Signs</t>
  </si>
  <si>
    <t>DWG-3783622</t>
  </si>
  <si>
    <t>Signal Schematic, VF-2420, Generic by Bay</t>
  </si>
  <si>
    <t>DWG-4958392</t>
  </si>
  <si>
    <t>Site Riser, One VF-2X20, VFC in Traffic Cabinet, Radar Gun Enclosure</t>
  </si>
  <si>
    <t>DWG-4961125</t>
  </si>
  <si>
    <t>Schematic, Power and Signal, Radar Enclosure</t>
  </si>
  <si>
    <t>DWG-5301383</t>
  </si>
  <si>
    <t>DC Layout, VF-2420-96x***-20-RGB, Power Supply Redundancy Board</t>
  </si>
  <si>
    <t>DWG-5337618</t>
  </si>
  <si>
    <t>Schematic, VF-24X0, 120 VAC</t>
  </si>
  <si>
    <t>DWG-5458270</t>
  </si>
  <si>
    <t>Rear Electrical, VF-2420-96x352-20-RGB, Outlet</t>
  </si>
  <si>
    <t>DWG-5813898</t>
  </si>
  <si>
    <t>Pole Mount Traffic Cabinet Drawings:</t>
  </si>
  <si>
    <t>Schematic, 334 Traffic Cabinet, Door Switch and Light, Two Door</t>
  </si>
  <si>
    <t>DWG-3160822</t>
  </si>
  <si>
    <t>Shop Drawing, Traffic Cabinet, 334, Aluminum, Pole Mount, VFC</t>
  </si>
  <si>
    <t>DWG-3433902</t>
  </si>
  <si>
    <t>Radio Antenna Install, With Vandal Proof Mount, Traffic Cabinet</t>
  </si>
  <si>
    <t>DWG-3531232</t>
  </si>
  <si>
    <t>Schematic, Signal, Traffic Cabinet, Cellular Modem</t>
  </si>
  <si>
    <t>DWG-4270833</t>
  </si>
  <si>
    <t>Signal Schematic, Traffic Cabinet, VFC, Door Open Detection, Two Door</t>
  </si>
  <si>
    <t>DWG-4710962</t>
  </si>
  <si>
    <t>Schematic, Traffic Cabinet, 120 VAC</t>
  </si>
  <si>
    <t>DWG-5064495</t>
  </si>
  <si>
    <t>Final Assembly, Traffic Cabinet, 334, Pole Mount, Aluminum, COM, VFC</t>
  </si>
  <si>
    <t>DWG-5815961</t>
  </si>
  <si>
    <t>Ground Mount Traffic Cabinet Drawings:</t>
  </si>
  <si>
    <t>Shop Drawing, Traffic Cabinet, 334, Aluminum, Ground Mount, VFC</t>
  </si>
  <si>
    <t>DWG-3433901</t>
  </si>
  <si>
    <t>Final Assembly, Traffic Cabinet, 334, Ground Mount, Aluminum, COM, VFC</t>
  </si>
  <si>
    <t>DWG-5815962</t>
  </si>
  <si>
    <t>Site 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</si>
</sst>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9" xfId="0" quotePrefix="1" applyBorder="1" applyAlignment="1">
      <alignment horizontal="left"/>
    </xf>
    <xf numFmtId="0" fontId="0" fillId="0" borderId="15" xfId="0" applyBorder="1"/>
    <xf numFmtId="0" fontId="0" fillId="0" borderId="26" xfId="0" applyBorder="1"/>
    <xf numFmtId="0" fontId="0" fillId="0" borderId="26" xfId="0" quotePrefix="1" applyBorder="1"/>
    <xf numFmtId="0" fontId="0" fillId="0" borderId="12" xfId="0" quotePrefix="1" applyBorder="1"/>
    <xf numFmtId="0" fontId="0" fillId="2" borderId="15" xfId="0" quotePrefix="1" applyFill="1" applyBorder="1"/>
    <xf numFmtId="0" fontId="0" fillId="2" borderId="15" xfId="0" quotePrefix="1" applyFill="1" applyBorder="1" applyAlignment="1">
      <alignment horizontal="left"/>
    </xf>
    <xf numFmtId="9" fontId="0" fillId="2" borderId="15" xfId="0" quotePrefix="1" applyNumberFormat="1" applyFill="1" applyBorder="1" applyAlignment="1">
      <alignment horizontal="left"/>
    </xf>
    <xf numFmtId="0" fontId="0" fillId="0" borderId="29" xfId="0" quotePrefix="1" applyBorder="1" applyAlignment="1">
      <alignment horizontal="left"/>
    </xf>
    <xf numFmtId="0" fontId="0" fillId="0" borderId="24" xfId="0" applyBorder="1" applyAlignment="1">
      <alignment horizontal="center"/>
    </xf>
    <xf numFmtId="0" fontId="0" fillId="0" borderId="28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6" xfId="0" quotePrefix="1" applyBorder="1"/>
    <xf numFmtId="0" fontId="0" fillId="2" borderId="26" xfId="0" quotePrefix="1" applyFill="1" applyBorder="1"/>
    <xf numFmtId="0" fontId="0" fillId="0" borderId="25" xfId="0" quotePrefix="1" applyBorder="1"/>
    <xf numFmtId="0" fontId="0" fillId="0" borderId="31" xfId="0" applyBorder="1"/>
    <xf numFmtId="0" fontId="0" fillId="0" borderId="31" xfId="0" quotePrefix="1" applyBorder="1" applyAlignment="1">
      <alignment horizontal="left"/>
    </xf>
    <xf numFmtId="0" fontId="0" fillId="0" borderId="31" xfId="0" quotePrefix="1" applyBorder="1"/>
    <xf numFmtId="0" fontId="0" fillId="0" borderId="31" xfId="0" applyBorder="1" applyAlignment="1">
      <alignment horizontal="center" vertical="center"/>
    </xf>
    <xf numFmtId="0" fontId="0" fillId="0" borderId="4" xfId="0" quotePrefix="1" applyBorder="1"/>
    <xf numFmtId="0" fontId="0" fillId="0" borderId="38" xfId="0" quotePrefix="1" applyBorder="1"/>
    <xf numFmtId="0" fontId="0" fillId="0" borderId="15" xfId="0" applyBorder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16" xfId="0" quotePrefix="1" applyBorder="1" applyAlignment="1">
      <alignment horizontal="left"/>
    </xf>
    <xf numFmtId="0" fontId="0" fillId="0" borderId="28" xfId="0" quotePrefix="1" applyBorder="1"/>
    <xf numFmtId="0" fontId="0" fillId="0" borderId="10" xfId="0" quotePrefix="1" applyBorder="1"/>
    <xf numFmtId="0" fontId="0" fillId="0" borderId="16" xfId="0" quotePrefix="1" applyBorder="1"/>
    <xf numFmtId="0" fontId="0" fillId="0" borderId="39" xfId="0" applyBorder="1"/>
    <xf numFmtId="0" fontId="0" fillId="0" borderId="40" xfId="0" quotePrefix="1" applyBorder="1"/>
    <xf numFmtId="0" fontId="0" fillId="0" borderId="7" xfId="0" quotePrefix="1" applyBorder="1"/>
    <xf numFmtId="0" fontId="0" fillId="0" borderId="15" xfId="0" quotePrefix="1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15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0" fillId="0" borderId="4" xfId="0" quotePrefix="1" applyBorder="1" applyAlignment="1">
      <alignment horizontal="left"/>
    </xf>
    <xf numFmtId="0" fontId="0" fillId="0" borderId="0" xfId="0" applyAlignment="1">
      <alignment horizontal="left"/>
    </xf>
    <xf numFmtId="0" fontId="0" fillId="0" borderId="16" xfId="0" quotePrefix="1" applyBorder="1" applyAlignment="1">
      <alignment horizontal="left"/>
    </xf>
    <xf numFmtId="0" fontId="0" fillId="0" borderId="25" xfId="0" quotePrefix="1" applyBorder="1" applyAlignment="1">
      <alignment horizontal="left"/>
    </xf>
    <xf numFmtId="0" fontId="0" fillId="2" borderId="19" xfId="0" quotePrefix="1" applyFill="1" applyBorder="1" applyAlignment="1">
      <alignment horizontal="center" vertical="center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34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5" xfId="0" quotePrefix="1" applyBorder="1" applyAlignment="1">
      <alignment horizontal="left"/>
    </xf>
    <xf numFmtId="0" fontId="0" fillId="0" borderId="26" xfId="0" quotePrefix="1" applyBorder="1" applyAlignment="1">
      <alignment horizontal="left"/>
    </xf>
    <xf numFmtId="0" fontId="0" fillId="0" borderId="38" xfId="0" applyBorder="1" applyAlignment="1">
      <alignment horizontal="left"/>
    </xf>
    <xf numFmtId="0" fontId="0" fillId="0" borderId="32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20" xfId="0" quotePrefix="1" applyBorder="1" applyAlignment="1">
      <alignment horizontal="left"/>
    </xf>
    <xf numFmtId="0" fontId="0" fillId="0" borderId="22" xfId="0" quotePrefix="1" applyBorder="1" applyAlignment="1">
      <alignment horizontal="left"/>
    </xf>
    <xf numFmtId="0" fontId="3" fillId="0" borderId="30" xfId="0" applyFont="1" applyBorder="1" applyAlignment="1">
      <alignment horizontal="center" wrapText="1"/>
    </xf>
    <xf numFmtId="0" fontId="0" fillId="0" borderId="19" xfId="0" applyBorder="1" applyAlignment="1">
      <alignment horizontal="left"/>
    </xf>
    <xf numFmtId="0" fontId="3" fillId="0" borderId="6" xfId="0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9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80"/>
  <sheetViews>
    <sheetView tabSelected="1" workbookViewId="0">
      <selection activeCell="C1" sqref="C1:F1"/>
    </sheetView>
  </sheetViews>
  <sheetFormatPr defaultRowHeight="15"/>
  <cols>
    <col min="1" max="1" width="2.140625" customWidth="1"/>
    <col min="2" max="2" width="20.42578125" customWidth="1"/>
    <col min="3" max="3" width="19.7109375" customWidth="1"/>
    <col min="4" max="4" width="24.140625" customWidth="1"/>
    <col min="5" max="5" width="20.85546875" customWidth="1"/>
    <col min="6" max="6" width="25.85546875" customWidth="1"/>
    <col min="7" max="7" width="14.28515625" customWidth="1"/>
  </cols>
  <sheetData>
    <row r="1" spans="2:9" ht="15.75" thickBot="1">
      <c r="B1" s="21" t="s">
        <v>0</v>
      </c>
      <c r="C1" s="79" t="s">
        <v>1</v>
      </c>
      <c r="D1" s="79"/>
      <c r="E1" s="79"/>
      <c r="F1" s="79"/>
      <c r="G1" s="22" t="s">
        <v>2</v>
      </c>
    </row>
    <row r="2" spans="2:9" ht="30" customHeight="1" thickBot="1">
      <c r="B2" s="77" t="s">
        <v>3</v>
      </c>
      <c r="C2" s="54"/>
      <c r="D2" s="54"/>
      <c r="E2" s="54"/>
      <c r="F2" s="54"/>
      <c r="G2" s="73" t="s">
        <v>4</v>
      </c>
    </row>
    <row r="3" spans="2:9" ht="15.75" thickBot="1">
      <c r="B3" s="71" t="s">
        <v>5</v>
      </c>
      <c r="C3" s="72"/>
      <c r="D3" s="72" t="s">
        <v>6</v>
      </c>
      <c r="E3" s="72"/>
      <c r="F3" s="80"/>
      <c r="G3" s="74"/>
    </row>
    <row r="4" spans="2:9">
      <c r="B4" s="78" t="s">
        <v>7</v>
      </c>
      <c r="C4" s="45"/>
      <c r="D4" s="45" t="s">
        <v>8</v>
      </c>
      <c r="E4" s="45"/>
      <c r="F4" s="46"/>
      <c r="G4" s="65">
        <v>1</v>
      </c>
    </row>
    <row r="5" spans="2:9">
      <c r="B5" s="78" t="s">
        <v>9</v>
      </c>
      <c r="C5" s="45"/>
      <c r="D5" s="45" t="s">
        <v>10</v>
      </c>
      <c r="E5" s="45"/>
      <c r="F5" s="46"/>
      <c r="G5" s="66"/>
    </row>
    <row r="6" spans="2:9">
      <c r="B6" s="81" t="s">
        <v>11</v>
      </c>
      <c r="C6" s="11" t="s">
        <v>12</v>
      </c>
      <c r="D6" s="45" t="s">
        <v>13</v>
      </c>
      <c r="E6" s="45"/>
      <c r="F6" s="46"/>
      <c r="G6" s="66"/>
    </row>
    <row r="7" spans="2:9">
      <c r="B7" s="81"/>
      <c r="C7" s="11" t="s">
        <v>14</v>
      </c>
      <c r="D7" s="45" t="s">
        <v>15</v>
      </c>
      <c r="E7" s="45"/>
      <c r="F7" s="46"/>
      <c r="G7" s="66"/>
    </row>
    <row r="8" spans="2:9">
      <c r="B8" s="81"/>
      <c r="C8" s="11" t="s">
        <v>16</v>
      </c>
      <c r="D8" s="45" t="s">
        <v>17</v>
      </c>
      <c r="E8" s="45"/>
      <c r="F8" s="46"/>
      <c r="G8" s="66"/>
      <c r="H8" s="30"/>
    </row>
    <row r="9" spans="2:9">
      <c r="B9" s="81"/>
      <c r="C9" s="11" t="s">
        <v>18</v>
      </c>
      <c r="D9" s="68">
        <f>IF(D8="9x5","66 OR 46 - TYPE IN THE RIGHT ONE",IF(D8="16x16",20,IF(D8="24x16",20,(IF(D8="9x15",34,"SELECT MODULE SIZE")))))</f>
        <v>20</v>
      </c>
      <c r="E9" s="68"/>
      <c r="F9" s="69"/>
      <c r="G9" s="66"/>
      <c r="I9" s="4"/>
    </row>
    <row r="10" spans="2:9">
      <c r="B10" s="78" t="s">
        <v>19</v>
      </c>
      <c r="C10" s="45"/>
      <c r="D10" s="68">
        <v>96</v>
      </c>
      <c r="E10" s="68"/>
      <c r="F10" s="69"/>
      <c r="G10" s="66"/>
    </row>
    <row r="11" spans="2:9">
      <c r="B11" s="78" t="s">
        <v>20</v>
      </c>
      <c r="C11" s="45"/>
      <c r="D11" s="68">
        <v>352</v>
      </c>
      <c r="E11" s="68"/>
      <c r="F11" s="69"/>
      <c r="G11" s="66"/>
    </row>
    <row r="12" spans="2:9">
      <c r="B12" s="78" t="s">
        <v>21</v>
      </c>
      <c r="C12" s="45"/>
      <c r="D12" s="45" t="s">
        <v>22</v>
      </c>
      <c r="E12" s="45"/>
      <c r="F12" s="46"/>
      <c r="G12" s="66"/>
    </row>
    <row r="13" spans="2:9">
      <c r="B13" s="78" t="s">
        <v>23</v>
      </c>
      <c r="C13" s="45"/>
      <c r="D13" s="68">
        <v>1</v>
      </c>
      <c r="E13" s="68"/>
      <c r="F13" s="69"/>
      <c r="G13" s="66"/>
    </row>
    <row r="14" spans="2:9" ht="15.75" thickBot="1">
      <c r="B14" s="47" t="s">
        <v>24</v>
      </c>
      <c r="C14" s="48"/>
      <c r="D14" s="57" t="s">
        <v>25</v>
      </c>
      <c r="E14" s="57"/>
      <c r="F14" s="58"/>
      <c r="G14" s="67"/>
    </row>
    <row r="15" spans="2:9" ht="15.75" thickBot="1"/>
    <row r="16" spans="2:9" ht="15.75" thickBot="1">
      <c r="B16" s="53" t="s">
        <v>26</v>
      </c>
      <c r="C16" s="54"/>
      <c r="D16" s="54"/>
      <c r="E16" s="54"/>
      <c r="F16" s="54"/>
      <c r="G16" s="65">
        <v>1</v>
      </c>
    </row>
    <row r="17" spans="2:7">
      <c r="B17" s="49" t="s">
        <v>5</v>
      </c>
      <c r="C17" s="50"/>
      <c r="D17" s="19" t="s">
        <v>6</v>
      </c>
      <c r="E17" s="19" t="s">
        <v>27</v>
      </c>
      <c r="F17" s="20" t="s">
        <v>28</v>
      </c>
      <c r="G17" s="66"/>
    </row>
    <row r="18" spans="2:7">
      <c r="B18" s="51" t="s">
        <v>29</v>
      </c>
      <c r="C18" s="52"/>
      <c r="D18" s="11" t="s">
        <v>30</v>
      </c>
      <c r="E18" s="11" t="s">
        <v>31</v>
      </c>
      <c r="F18" s="12" t="s">
        <v>32</v>
      </c>
      <c r="G18" s="66"/>
    </row>
    <row r="19" spans="2:7">
      <c r="B19" s="51" t="s">
        <v>29</v>
      </c>
      <c r="C19" s="52"/>
      <c r="D19" s="11" t="s">
        <v>10</v>
      </c>
      <c r="E19" s="11" t="s">
        <v>31</v>
      </c>
      <c r="F19" s="12" t="s">
        <v>32</v>
      </c>
      <c r="G19" s="66"/>
    </row>
    <row r="20" spans="2:7">
      <c r="B20" s="51" t="s">
        <v>29</v>
      </c>
      <c r="C20" s="52"/>
      <c r="D20" s="11" t="s">
        <v>33</v>
      </c>
      <c r="E20" s="11" t="s">
        <v>31</v>
      </c>
      <c r="F20" s="12" t="s">
        <v>32</v>
      </c>
      <c r="G20" s="66"/>
    </row>
    <row r="21" spans="2:7">
      <c r="B21" s="51" t="s">
        <v>34</v>
      </c>
      <c r="C21" s="52"/>
      <c r="D21" s="11" t="s">
        <v>35</v>
      </c>
      <c r="E21" s="11" t="s">
        <v>31</v>
      </c>
      <c r="F21" s="12" t="s">
        <v>32</v>
      </c>
      <c r="G21" s="66"/>
    </row>
    <row r="22" spans="2:7">
      <c r="B22" s="51" t="s">
        <v>34</v>
      </c>
      <c r="C22" s="52"/>
      <c r="D22" s="11" t="s">
        <v>11</v>
      </c>
      <c r="E22" s="11" t="s">
        <v>31</v>
      </c>
      <c r="F22" s="12" t="s">
        <v>32</v>
      </c>
      <c r="G22" s="66"/>
    </row>
    <row r="23" spans="2:7">
      <c r="B23" s="51" t="s">
        <v>36</v>
      </c>
      <c r="C23" s="52"/>
      <c r="D23" s="11" t="s">
        <v>37</v>
      </c>
      <c r="E23" s="11" t="s">
        <v>31</v>
      </c>
      <c r="F23" s="12" t="s">
        <v>32</v>
      </c>
      <c r="G23" s="66"/>
    </row>
    <row r="24" spans="2:7">
      <c r="B24" s="51" t="s">
        <v>38</v>
      </c>
      <c r="C24" s="52"/>
      <c r="D24" s="33" t="s">
        <v>39</v>
      </c>
      <c r="E24" s="33" t="s">
        <v>40</v>
      </c>
      <c r="F24" s="13"/>
      <c r="G24" s="66"/>
    </row>
    <row r="25" spans="2:7">
      <c r="B25" s="51" t="s">
        <v>41</v>
      </c>
      <c r="C25" s="52"/>
      <c r="D25" s="33" t="s">
        <v>39</v>
      </c>
      <c r="E25" s="33"/>
      <c r="F25" s="12"/>
      <c r="G25" s="66"/>
    </row>
    <row r="26" spans="2:7">
      <c r="B26" s="51" t="s">
        <v>42</v>
      </c>
      <c r="C26" s="52"/>
      <c r="D26" s="33" t="s">
        <v>39</v>
      </c>
      <c r="E26" s="33"/>
      <c r="F26" s="12"/>
      <c r="G26" s="66"/>
    </row>
    <row r="27" spans="2:7">
      <c r="B27" s="51" t="s">
        <v>43</v>
      </c>
      <c r="C27" s="52"/>
      <c r="D27" s="33">
        <v>1</v>
      </c>
      <c r="E27" s="33" t="s">
        <v>40</v>
      </c>
      <c r="F27" s="13" t="s">
        <v>44</v>
      </c>
      <c r="G27" s="66"/>
    </row>
    <row r="28" spans="2:7">
      <c r="B28" s="51" t="s">
        <v>45</v>
      </c>
      <c r="C28" s="52"/>
      <c r="D28" s="32" t="s">
        <v>39</v>
      </c>
      <c r="E28" s="33" t="s">
        <v>40</v>
      </c>
      <c r="F28" s="31" t="s">
        <v>40</v>
      </c>
      <c r="G28" s="66"/>
    </row>
    <row r="29" spans="2:7">
      <c r="B29" s="51" t="s">
        <v>46</v>
      </c>
      <c r="C29" s="52"/>
      <c r="D29" s="33">
        <v>8</v>
      </c>
      <c r="E29" s="33" t="s">
        <v>40</v>
      </c>
      <c r="F29" s="13" t="s">
        <v>40</v>
      </c>
      <c r="G29" s="66"/>
    </row>
    <row r="30" spans="2:7">
      <c r="B30" s="51" t="s">
        <v>47</v>
      </c>
      <c r="C30" s="52"/>
      <c r="D30" s="32" t="s">
        <v>39</v>
      </c>
      <c r="E30" s="33" t="s">
        <v>40</v>
      </c>
      <c r="F30" s="13" t="s">
        <v>40</v>
      </c>
      <c r="G30" s="66"/>
    </row>
    <row r="31" spans="2:7">
      <c r="B31" s="51" t="s">
        <v>48</v>
      </c>
      <c r="C31" s="52"/>
      <c r="D31" s="32" t="s">
        <v>39</v>
      </c>
      <c r="E31" s="33" t="s">
        <v>40</v>
      </c>
      <c r="F31" s="13" t="s">
        <v>40</v>
      </c>
      <c r="G31" s="66"/>
    </row>
    <row r="32" spans="2:7">
      <c r="B32" s="51" t="s">
        <v>49</v>
      </c>
      <c r="C32" s="52"/>
      <c r="D32" s="32" t="s">
        <v>39</v>
      </c>
      <c r="E32" s="33" t="s">
        <v>40</v>
      </c>
      <c r="F32" s="13" t="s">
        <v>40</v>
      </c>
      <c r="G32" s="66"/>
    </row>
    <row r="33" spans="2:7">
      <c r="B33" s="51" t="s">
        <v>50</v>
      </c>
      <c r="C33" s="52"/>
      <c r="D33" s="32" t="s">
        <v>51</v>
      </c>
      <c r="E33" s="33" t="s">
        <v>40</v>
      </c>
      <c r="F33" s="13" t="s">
        <v>40</v>
      </c>
      <c r="G33" s="66"/>
    </row>
    <row r="34" spans="2:7">
      <c r="B34" s="51" t="s">
        <v>52</v>
      </c>
      <c r="C34" s="52"/>
      <c r="D34" s="33" t="s">
        <v>39</v>
      </c>
      <c r="E34" s="33" t="s">
        <v>53</v>
      </c>
      <c r="F34" s="13" t="s">
        <v>40</v>
      </c>
      <c r="G34" s="66"/>
    </row>
    <row r="35" spans="2:7">
      <c r="B35" s="51" t="s">
        <v>54</v>
      </c>
      <c r="C35" s="52"/>
      <c r="D35" s="33">
        <v>1</v>
      </c>
      <c r="E35" s="33" t="s">
        <v>40</v>
      </c>
      <c r="F35" s="13" t="s">
        <v>40</v>
      </c>
      <c r="G35" s="66"/>
    </row>
    <row r="36" spans="2:7" ht="15.75" thickBot="1">
      <c r="B36" s="51" t="s">
        <v>55</v>
      </c>
      <c r="C36" s="52"/>
      <c r="D36" s="10" t="s">
        <v>56</v>
      </c>
      <c r="E36" s="10"/>
      <c r="F36" s="14"/>
      <c r="G36" s="67"/>
    </row>
    <row r="37" spans="2:7" ht="15.75" thickBot="1">
      <c r="B37" s="26"/>
      <c r="C37" s="27"/>
      <c r="D37" s="27"/>
      <c r="E37" s="27"/>
      <c r="F37" s="28"/>
      <c r="G37" s="29"/>
    </row>
    <row r="38" spans="2:7" ht="15.75" thickBot="1">
      <c r="B38" s="53" t="s">
        <v>57</v>
      </c>
      <c r="C38" s="54"/>
      <c r="D38" s="54"/>
      <c r="E38" s="54"/>
      <c r="F38" s="54"/>
      <c r="G38" s="65">
        <v>1</v>
      </c>
    </row>
    <row r="39" spans="2:7">
      <c r="B39" s="55" t="s">
        <v>58</v>
      </c>
      <c r="C39" s="56"/>
      <c r="D39" s="18">
        <f>IF(B39="DOOR SWITCH 2 (TC)",1,"N/A")</f>
        <v>1</v>
      </c>
      <c r="E39" s="18">
        <f>IF(B39="DOOR SWITCH 2 (TC)",1,"N/A")</f>
        <v>1</v>
      </c>
      <c r="F39" s="23" t="str">
        <f>IF(B39="DOOR SWITCH 2 (TC)","VIP 1","N/A")</f>
        <v>VIP 1</v>
      </c>
      <c r="G39" s="66"/>
    </row>
    <row r="40" spans="2:7" hidden="1">
      <c r="B40" s="59" t="s">
        <v>53</v>
      </c>
      <c r="C40" s="15" t="s">
        <v>53</v>
      </c>
      <c r="D40" s="16" t="s">
        <v>53</v>
      </c>
      <c r="E40" s="16" t="s">
        <v>53</v>
      </c>
      <c r="F40" s="24" t="s">
        <v>53</v>
      </c>
      <c r="G40" s="66"/>
    </row>
    <row r="41" spans="2:7" hidden="1">
      <c r="B41" s="59"/>
      <c r="C41" s="16" t="s">
        <v>53</v>
      </c>
      <c r="D41" s="17" t="s">
        <v>53</v>
      </c>
      <c r="E41" s="16" t="s">
        <v>53</v>
      </c>
      <c r="F41" s="24"/>
      <c r="G41" s="66"/>
    </row>
    <row r="42" spans="2:7">
      <c r="B42" s="40" t="s">
        <v>59</v>
      </c>
      <c r="C42" s="41" t="s">
        <v>60</v>
      </c>
      <c r="D42" s="41" t="str">
        <f>IF(B42="PS Redundancy Board","I/O Board Outputs - NO"," ")</f>
        <v>I/O Board Outputs - NO</v>
      </c>
      <c r="E42" s="41" t="str">
        <f>IF(B42="PS Redundancy Board","Sensor Address -1"," ")</f>
        <v>Sensor Address -1</v>
      </c>
      <c r="F42" s="41" t="s">
        <v>61</v>
      </c>
      <c r="G42" s="66"/>
    </row>
    <row r="43" spans="2:7">
      <c r="B43" s="40" t="s">
        <v>59</v>
      </c>
      <c r="C43" s="41" t="s">
        <v>60</v>
      </c>
      <c r="D43" s="41" t="str">
        <f>IF(B43="PS Redundancy Board","I/O Board Outputs - NO"," ")</f>
        <v>I/O Board Outputs - NO</v>
      </c>
      <c r="E43" s="41" t="str">
        <f>IF(B43="PS Redundancy Board","Sensor Address -2"," ")</f>
        <v>Sensor Address -2</v>
      </c>
      <c r="F43" s="41" t="s">
        <v>61</v>
      </c>
      <c r="G43" s="66"/>
    </row>
    <row r="44" spans="2:7" ht="15.75" thickBot="1">
      <c r="B44" s="75"/>
      <c r="C44" s="76"/>
      <c r="D44" s="34"/>
      <c r="E44" s="34"/>
      <c r="F44" s="25"/>
      <c r="G44" s="67"/>
    </row>
    <row r="45" spans="2:7" ht="15.75" thickBot="1">
      <c r="C45" s="9"/>
      <c r="D45" s="9"/>
      <c r="E45" s="8"/>
      <c r="F45" s="4"/>
      <c r="G45" s="5"/>
    </row>
    <row r="46" spans="2:7" ht="15.75" thickBot="1">
      <c r="B46" s="53" t="s">
        <v>62</v>
      </c>
      <c r="C46" s="54"/>
      <c r="D46" s="54"/>
      <c r="E46" s="54"/>
      <c r="F46" s="54"/>
      <c r="G46" s="65"/>
    </row>
    <row r="47" spans="2:7">
      <c r="B47" s="60" t="s">
        <v>63</v>
      </c>
      <c r="C47" s="61"/>
      <c r="D47" s="61"/>
      <c r="E47" s="35" t="s">
        <v>64</v>
      </c>
      <c r="F47" s="38" t="s">
        <v>65</v>
      </c>
      <c r="G47" s="66"/>
    </row>
    <row r="48" spans="2:7">
      <c r="B48" s="60" t="s">
        <v>66</v>
      </c>
      <c r="C48" s="61"/>
      <c r="D48" s="61"/>
      <c r="E48" s="68" t="s">
        <v>67</v>
      </c>
      <c r="F48" s="70"/>
      <c r="G48" s="66"/>
    </row>
    <row r="49" spans="2:7">
      <c r="B49" s="62" t="s">
        <v>68</v>
      </c>
      <c r="C49" s="63"/>
      <c r="D49" s="64"/>
      <c r="E49" s="36" t="s">
        <v>69</v>
      </c>
      <c r="F49" s="31" t="str">
        <f>IF(E49="N/A", "AUTO", "GUIDE - DD3513398")</f>
        <v>AUTO</v>
      </c>
      <c r="G49" s="66"/>
    </row>
    <row r="50" spans="2:7" ht="15.75" thickBot="1">
      <c r="B50" s="47" t="s">
        <v>70</v>
      </c>
      <c r="C50" s="48"/>
      <c r="D50" s="48"/>
      <c r="E50" s="37" t="s">
        <v>69</v>
      </c>
      <c r="F50" s="39" t="str">
        <f>IF(E50="N/A", " ", "GUIDE - DD3350029")</f>
        <v xml:space="preserve"> </v>
      </c>
      <c r="G50" s="67"/>
    </row>
    <row r="51" spans="2:7">
      <c r="C51" s="9"/>
      <c r="D51" s="9"/>
      <c r="E51" s="8"/>
      <c r="F51" s="4"/>
      <c r="G51" s="5"/>
    </row>
    <row r="52" spans="2:7" ht="15.75" thickBot="1"/>
    <row r="53" spans="2:7">
      <c r="B53" s="6" t="s">
        <v>71</v>
      </c>
      <c r="C53" s="7"/>
      <c r="D53" s="7"/>
      <c r="E53" s="7"/>
      <c r="F53" s="7"/>
      <c r="G53" s="1"/>
    </row>
    <row r="54" spans="2:7">
      <c r="B54" s="3" t="s">
        <v>72</v>
      </c>
      <c r="G54" s="2"/>
    </row>
    <row r="55" spans="2:7">
      <c r="B55" s="3" t="s">
        <v>73</v>
      </c>
      <c r="E55" t="s">
        <v>74</v>
      </c>
      <c r="G55" s="2"/>
    </row>
    <row r="56" spans="2:7">
      <c r="B56" s="3" t="s">
        <v>75</v>
      </c>
      <c r="E56" t="s">
        <v>76</v>
      </c>
      <c r="G56" s="2"/>
    </row>
    <row r="57" spans="2:7">
      <c r="B57" s="3" t="s">
        <v>77</v>
      </c>
      <c r="E57" t="s">
        <v>78</v>
      </c>
      <c r="G57" s="2"/>
    </row>
    <row r="58" spans="2:7">
      <c r="B58" s="3" t="s">
        <v>79</v>
      </c>
      <c r="E58" t="s">
        <v>80</v>
      </c>
      <c r="G58" s="2"/>
    </row>
    <row r="59" spans="2:7">
      <c r="B59" s="3" t="s">
        <v>81</v>
      </c>
      <c r="E59" t="s">
        <v>82</v>
      </c>
      <c r="G59" s="2"/>
    </row>
    <row r="60" spans="2:7">
      <c r="B60" s="3" t="s">
        <v>83</v>
      </c>
      <c r="E60" t="s">
        <v>84</v>
      </c>
      <c r="G60" s="2"/>
    </row>
    <row r="61" spans="2:7">
      <c r="B61" s="3" t="s">
        <v>85</v>
      </c>
      <c r="E61" t="s">
        <v>86</v>
      </c>
      <c r="G61" s="2"/>
    </row>
    <row r="62" spans="2:7">
      <c r="B62" s="3" t="s">
        <v>87</v>
      </c>
      <c r="E62" t="s">
        <v>88</v>
      </c>
      <c r="G62" s="2"/>
    </row>
    <row r="63" spans="2:7">
      <c r="B63" s="3" t="s">
        <v>89</v>
      </c>
      <c r="G63" s="2"/>
    </row>
    <row r="64" spans="2:7">
      <c r="B64" s="3" t="s">
        <v>90</v>
      </c>
      <c r="E64" t="s">
        <v>91</v>
      </c>
      <c r="G64" s="2"/>
    </row>
    <row r="65" spans="2:7">
      <c r="B65" s="3" t="s">
        <v>92</v>
      </c>
      <c r="E65" t="s">
        <v>93</v>
      </c>
      <c r="G65" s="2"/>
    </row>
    <row r="66" spans="2:7">
      <c r="B66" s="3" t="s">
        <v>94</v>
      </c>
      <c r="E66" t="s">
        <v>95</v>
      </c>
      <c r="G66" s="2"/>
    </row>
    <row r="67" spans="2:7">
      <c r="B67" s="3" t="s">
        <v>96</v>
      </c>
      <c r="E67" t="s">
        <v>97</v>
      </c>
      <c r="G67" s="2"/>
    </row>
    <row r="68" spans="2:7">
      <c r="B68" s="3" t="s">
        <v>98</v>
      </c>
      <c r="E68" t="s">
        <v>99</v>
      </c>
      <c r="G68" s="2"/>
    </row>
    <row r="69" spans="2:7">
      <c r="B69" s="3" t="s">
        <v>100</v>
      </c>
      <c r="E69" t="s">
        <v>101</v>
      </c>
      <c r="G69" s="2"/>
    </row>
    <row r="70" spans="2:7">
      <c r="B70" s="3" t="s">
        <v>102</v>
      </c>
      <c r="E70" t="s">
        <v>103</v>
      </c>
      <c r="G70" s="2"/>
    </row>
    <row r="71" spans="2:7">
      <c r="B71" s="3" t="s">
        <v>104</v>
      </c>
      <c r="G71" s="2"/>
    </row>
    <row r="72" spans="2:7">
      <c r="B72" s="3" t="s">
        <v>90</v>
      </c>
      <c r="E72" t="s">
        <v>91</v>
      </c>
      <c r="G72" s="2"/>
    </row>
    <row r="73" spans="2:7">
      <c r="B73" s="3" t="s">
        <v>105</v>
      </c>
      <c r="E73" t="s">
        <v>106</v>
      </c>
      <c r="G73" s="2"/>
    </row>
    <row r="74" spans="2:7">
      <c r="B74" s="3" t="s">
        <v>94</v>
      </c>
      <c r="E74" t="s">
        <v>95</v>
      </c>
      <c r="G74" s="2"/>
    </row>
    <row r="75" spans="2:7">
      <c r="B75" s="3" t="s">
        <v>96</v>
      </c>
      <c r="E75" t="s">
        <v>97</v>
      </c>
      <c r="G75" s="2"/>
    </row>
    <row r="76" spans="2:7">
      <c r="B76" s="3" t="s">
        <v>98</v>
      </c>
      <c r="E76" t="s">
        <v>99</v>
      </c>
      <c r="G76" s="2"/>
    </row>
    <row r="77" spans="2:7">
      <c r="B77" s="3" t="s">
        <v>100</v>
      </c>
      <c r="E77" t="s">
        <v>101</v>
      </c>
      <c r="G77" s="2"/>
    </row>
    <row r="78" spans="2:7">
      <c r="B78" s="42" t="s">
        <v>107</v>
      </c>
      <c r="C78" s="43"/>
      <c r="D78" s="43"/>
      <c r="E78" s="43" t="s">
        <v>108</v>
      </c>
      <c r="F78" s="43"/>
      <c r="G78" s="44"/>
    </row>
    <row r="80" spans="2:7">
      <c r="B80" t="s">
        <v>109</v>
      </c>
    </row>
  </sheetData>
  <mergeCells count="59">
    <mergeCell ref="C1:F1"/>
    <mergeCell ref="B26:C26"/>
    <mergeCell ref="B32:C32"/>
    <mergeCell ref="B36:C36"/>
    <mergeCell ref="G16:G36"/>
    <mergeCell ref="B13:C13"/>
    <mergeCell ref="D11:F11"/>
    <mergeCell ref="D12:F12"/>
    <mergeCell ref="D13:F13"/>
    <mergeCell ref="D3:F3"/>
    <mergeCell ref="B6:B9"/>
    <mergeCell ref="B4:C4"/>
    <mergeCell ref="B5:C5"/>
    <mergeCell ref="D6:F6"/>
    <mergeCell ref="D7:F7"/>
    <mergeCell ref="D8:F8"/>
    <mergeCell ref="B3:C3"/>
    <mergeCell ref="G2:G3"/>
    <mergeCell ref="B16:F16"/>
    <mergeCell ref="G4:G14"/>
    <mergeCell ref="G38:G44"/>
    <mergeCell ref="D10:F10"/>
    <mergeCell ref="B44:C44"/>
    <mergeCell ref="B18:C18"/>
    <mergeCell ref="B19:C19"/>
    <mergeCell ref="B25:C25"/>
    <mergeCell ref="B2:F2"/>
    <mergeCell ref="B10:C10"/>
    <mergeCell ref="B11:C11"/>
    <mergeCell ref="B12:C12"/>
    <mergeCell ref="B30:C30"/>
    <mergeCell ref="B28:C28"/>
    <mergeCell ref="B29:C29"/>
    <mergeCell ref="B27:C27"/>
    <mergeCell ref="G46:G50"/>
    <mergeCell ref="D9:F9"/>
    <mergeCell ref="B20:C20"/>
    <mergeCell ref="B23:C23"/>
    <mergeCell ref="B35:C35"/>
    <mergeCell ref="B34:C34"/>
    <mergeCell ref="B31:C31"/>
    <mergeCell ref="B48:D48"/>
    <mergeCell ref="E48:F48"/>
    <mergeCell ref="D4:F4"/>
    <mergeCell ref="D5:F5"/>
    <mergeCell ref="B14:C14"/>
    <mergeCell ref="B17:C17"/>
    <mergeCell ref="B50:D50"/>
    <mergeCell ref="B21:C21"/>
    <mergeCell ref="B38:F38"/>
    <mergeCell ref="B39:C39"/>
    <mergeCell ref="D14:F14"/>
    <mergeCell ref="B40:B41"/>
    <mergeCell ref="B47:D47"/>
    <mergeCell ref="B46:F46"/>
    <mergeCell ref="B49:D49"/>
    <mergeCell ref="B22:C22"/>
    <mergeCell ref="B33:C33"/>
    <mergeCell ref="B24:C24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MONOCHROME, Red-Green"</formula1>
    </dataValidation>
    <dataValidation type="list" errorStyle="warning" allowBlank="1" showInputMessage="1" showErrorMessage="1" sqref="D8:F8" xr:uid="{00000000-0002-0000-0000-000003000000}">
      <formula1>"?,9X5,9X15,16X16,24X16, 18X18"</formula1>
    </dataValidation>
    <dataValidation type="list" errorStyle="warning" allowBlank="1" showInputMessage="1" showErrorMessage="1" sqref="I9 H8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34" xr:uid="{00000000-0002-0000-0000-000009000000}">
      <formula1>"?,YES,NO"</formula1>
    </dataValidation>
    <dataValidation type="list" allowBlank="1" showInputMessage="1" showErrorMessage="1" sqref="D27" xr:uid="{00000000-0002-0000-0000-00000A000000}">
      <formula1>"0,1"</formula1>
    </dataValidation>
    <dataValidation type="list" allowBlank="1" showInputMessage="1" showErrorMessage="1" sqref="D33" xr:uid="{00000000-0002-0000-0000-00000B000000}">
      <formula1>"YES,NO"</formula1>
    </dataValidation>
    <dataValidation type="list" errorStyle="warning" allowBlank="1" showInputMessage="1" showErrorMessage="1" sqref="D30: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allowBlank="1" showInputMessage="1" showErrorMessage="1" sqref="B40:B41" xr:uid="{D3110D93-9F5B-42FE-9B28-D3CD124134B4}">
      <formula1>"',UPS"</formula1>
    </dataValidation>
    <dataValidation type="list" errorStyle="warning" allowBlank="1" showInputMessage="1" showErrorMessage="1" sqref="D24" xr:uid="{00000000-0002-0000-0000-000017000000}">
      <formula1>"NO, ?,1,2,3,4,5,6,7,8"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898E5058-73A8-4AE6-8AB7-5548C3882317}">
      <formula1>"NO,1,2,3,4,5,6,7,8,9,10"</formula1>
    </dataValidation>
    <dataValidation type="list" errorStyle="warning" allowBlank="1" showInputMessage="1" showErrorMessage="1" sqref="D35" xr:uid="{00000000-0002-0000-0000-00001A000000}">
      <formula1>"1,2"</formula1>
    </dataValidation>
    <dataValidation type="list" errorStyle="warning" allowBlank="1" showInputMessage="1" showErrorMessage="1" sqref="D36:D37" xr:uid="{72D58BAB-09A1-4106-A7D2-9732E3258306}">
      <formula1>"Gen IV (Default), PS Redundancy Board, Eltek Power on Ground"</formula1>
    </dataValidation>
    <dataValidation type="list" errorStyle="warning" allowBlank="1" showInputMessage="1" showErrorMessage="1" sqref="F28" xr:uid="{B178BB37-4C26-44B9-BD55-9C524386AABA}">
      <formula1>"'--,CAN - 30000,I/O"</formula1>
    </dataValidation>
    <dataValidation type="list" allowBlank="1" showInputMessage="1" sqref="D41" xr:uid="{F538E3B2-DB1C-4922-BC33-CDBE152A1F64}">
      <formula1>"',Percent - 50%, Watts - 1800, Watts - 1100, Watts - 650"</formula1>
    </dataValidation>
    <dataValidation type="list" allowBlank="1" showInputMessage="1" sqref="D40" xr:uid="{A9F67C5B-C82B-4B58-A302-F2B56EA8B13A}">
      <formula1>"', 'By Brightness %, By Power"</formula1>
    </dataValidation>
    <dataValidation type="list" errorStyle="warning" allowBlank="1" showInputMessage="1" showErrorMessage="1" sqref="C40" xr:uid="{0E51D29D-3196-44C1-A2A4-10C3D58773AE}">
      <formula1>"',ALPHA FXM SERIES,TRIPPLITE,Generic UPS"</formula1>
    </dataValidation>
    <dataValidation type="list" allowBlank="1" showInputMessage="1" sqref="C41" xr:uid="{DE59AC47-0DA0-49B4-8080-4FED488D1DD2}">
      <formula1>"',Control equipment,Entire display"</formula1>
    </dataValidation>
    <dataValidation type="list" allowBlank="1" showInputMessage="1" showErrorMessage="1" sqref="E40" xr:uid="{86CCF2F9-EF01-4F34-A2F0-ED10C0321B1B}">
      <formula1>"',1 Hour,2 Hour,3 Hour, 4 Hour,5 Hour"</formula1>
    </dataValidation>
    <dataValidation type="list" allowBlank="1" showInputMessage="1" showErrorMessage="1" sqref="E41" xr:uid="{59F768F4-5B32-49C8-B512-13B80A74480D}">
      <formula1>"', Serial,Ethernet"</formula1>
    </dataValidation>
    <dataValidation type="list" allowBlank="1" showInputMessage="1" showErrorMessage="1" sqref="F40" xr:uid="{0950F301-ABAE-4881-9CCA-4AAD8959A5D8}">
      <formula1>"', Auxiliary, Default IP, Specify IP"</formula1>
    </dataValidation>
    <dataValidation type="list" allowBlank="1" showInputMessage="1" showErrorMessage="1" sqref="F25:F26" xr:uid="{625072E0-F00E-48E6-8D93-A3B35B4C9022}">
      <formula1>"', Isolation Boards in Sign - Yes, Isolation Boards in Sign - No"</formula1>
    </dataValidation>
    <dataValidation type="list" errorStyle="warning" allowBlank="1" showInputMessage="1" showErrorMessage="1" sqref="D25:D26" xr:uid="{369330D6-3538-4F2F-86BE-F756D66C4855}">
      <formula1>"YES, NO"</formula1>
    </dataValidation>
    <dataValidation type="list" allowBlank="1" showInputMessage="1" showErrorMessage="1" sqref="F27" xr:uid="{A4631BC6-8D6C-4B26-99E2-43D648D54ED3}">
      <formula1>"', CONNECT TO MODULE - NO, CONNECT TO MODULE - YES"</formula1>
    </dataValidation>
    <dataValidation type="list" allowBlank="1" showInputMessage="1" showErrorMessage="1" sqref="F24" xr:uid="{9CFA4A16-C143-43C4-9217-2E86C67894F7}">
      <formula1>"?, IN SIGN - YES, IN SIGN - NO"</formula1>
    </dataValidation>
    <dataValidation type="list" allowBlank="1" showInputMessage="1" showErrorMessage="1" sqref="E34" xr:uid="{C7214D23-9C45-48C8-ABED-B4B837C63862}">
      <formula1>"',Alternate, Synchronize"</formula1>
    </dataValidation>
    <dataValidation type="list" allowBlank="1" showInputMessage="1" showErrorMessage="1" sqref="B44:C44" xr:uid="{7EE7026E-F99F-4649-BC4F-167E34B06DF5}">
      <formula1>"',MINI DC I/O 3"</formula1>
    </dataValidation>
    <dataValidation type="list" errorStyle="information" allowBlank="1" showInputMessage="1" showErrorMessage="1" sqref="D9:F9" xr:uid="{3E068674-ED38-4EA0-AD57-0683112DAFBF}">
      <formula1>"20,34,46,66"</formula1>
    </dataValidation>
    <dataValidation type="list" allowBlank="1" showInputMessage="1" showErrorMessage="1" sqref="B42:B43" xr:uid="{F66CE885-9668-42B9-AC69-383EAF146B68}">
      <formula1>"', ?, PS Redundancy Board"</formula1>
    </dataValidation>
    <dataValidation type="list" errorStyle="warning" allowBlank="1" showInputMessage="1" sqref="C42:C43" xr:uid="{03A93B3C-CB06-4CB5-84D4-7578575F283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9" ma:contentTypeDescription="" ma:contentTypeScope="" ma:versionID="cb735e4661f2e142f6b2aec98ebaa228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c4e8a1467eeb713cbc2b182a9cbfd9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C34327</OrderProject_x0020_ID>
    <DocNumber xmlns="2cc016c5-161d-4d6b-a532-6cf687f4a3ab">DD5812950</DocNumber>
    <Rev xmlns="2cc016c5-161d-4d6b-a532-6cf687f4a3ab">00</Rev>
    <_dlc_DocId xmlns="b479dd50-8d7e-4b78-9fb1-00cf65781f6b">75D2Y5VYC55K-1220653723-66663</_dlc_DocId>
    <_dlc_DocIdUrl xmlns="b479dd50-8d7e-4b78-9fb1-00cf65781f6b">
      <Url>https://daktronics.sharepoint.com/sites/docs-engineering/_layouts/15/DocIdRedir.aspx?ID=75D2Y5VYC55K-1220653723-66663</Url>
      <Description>75D2Y5VYC55K-1220653723-66663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96380EF-B323-453A-BA91-45811D87EDE5}"/>
</file>

<file path=customXml/itemProps2.xml><?xml version="1.0" encoding="utf-8"?>
<ds:datastoreItem xmlns:ds="http://schemas.openxmlformats.org/officeDocument/2006/customXml" ds:itemID="{0D8F2E10-502D-4F44-86CD-7A0CFDC8016A}"/>
</file>

<file path=customXml/itemProps3.xml><?xml version="1.0" encoding="utf-8"?>
<ds:datastoreItem xmlns:ds="http://schemas.openxmlformats.org/officeDocument/2006/customXml" ds:itemID="{9884C0EC-E8EF-4028-A8EA-A7571E6D2746}"/>
</file>

<file path=customXml/itemProps4.xml><?xml version="1.0" encoding="utf-8"?>
<ds:datastoreItem xmlns:ds="http://schemas.openxmlformats.org/officeDocument/2006/customXml" ds:itemID="{4A3B0F3C-CD2A-485E-A7AD-52C006799E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C34327 Penn DOT, Site Config, VF-2420-96X352-20-RGB G5</dc:title>
  <dc:subject/>
  <dc:creator>Dan Muzzey</dc:creator>
  <cp:keywords/>
  <dc:description/>
  <cp:lastModifiedBy>Shelby McClain</cp:lastModifiedBy>
  <cp:revision/>
  <dcterms:created xsi:type="dcterms:W3CDTF">2017-03-27T20:46:42Z</dcterms:created>
  <dcterms:modified xsi:type="dcterms:W3CDTF">2026-04-16T16:27:52Z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ae613c3e-eafc-40ac-ab7c-aba7d5b239b1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