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42199082-6653-43FE-A1F1-4CC746F1998B}" xr6:coauthVersionLast="47" xr6:coauthVersionMax="47" xr10:uidLastSave="{F7379C2B-83E7-4A8E-B966-5CA712563FC9}"/>
  <bookViews>
    <workbookView xWindow="9615" yWindow="0" windowWidth="1929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<sst xmlns="http://schemas.openxmlformats.org/spreadsheetml/2006/main" count="136" uniqueCount="86">
  <si>
    <t>DD5777015</t>
  </si>
  <si>
    <t>C34611, Florida DOT, Site Config, VF-2420-80X256-20-RGB G5</t>
  </si>
  <si>
    <t>Rev 00</t>
  </si>
  <si>
    <t>SYSTEM CONFIGURATION
VF-2420-80X256-20-RGB G5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</si>
  <si>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</si>
  <si>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</si>
  <si>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</si>
  <si>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</si>
  <si>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</si>
  <si>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</si>
  <si>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</si>
  <si>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</si>
  <si>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</si>
  <si>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</si>
  <si>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</si>
  <si>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</si>
  <si>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</si>
  <si>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</si>
  <si>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</si>
  <si>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</si>
  <si>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</si>
  <si>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</si>
  <si>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</si>
  <si>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</si>
  <si>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</si>
  <si>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</si>
  <si>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</si>
  <si>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</si>
  <si>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</si>
  <si>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</si>
  <si>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</si>
  <si>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</si>
  <si>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</si>
  <si>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</si>
  <si>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</si>
  <si>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</si>
  <si>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</si>
  <si>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</si>
  <si>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</si>
  <si>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</si>
  <si>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</si>
  <si>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</si>
  <si>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</si>
  <si>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</si>
  <si>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CONNECT TO MODULE - NO</t>
  </si>
  <si>
    <t>AIRFLOW SENSORS</t>
  </si>
  <si>
    <t>I/O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</si>
  <si>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</si>
  <si>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</si>
  <si>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</si>
  <si>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</si>
  <si>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</si>
  <si>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</si>
  <si>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</si>
  <si>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</si>
  <si>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</si>
  <si>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</si>
  <si>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</si>
  <si>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</si>
  <si>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PS Redundancy Board</t>
  </si>
  <si>
    <t>Module Output - 6</t>
  </si>
  <si>
    <t>On 1ST Display Interface</t>
  </si>
  <si>
    <t>Module Output - 4</t>
  </si>
  <si>
    <t>CUSTOM OPTIONS</t>
  </si>
  <si>
    <t>SYSTEM BACKUP FILES</t>
  </si>
  <si>
    <t>DD5777018</t>
  </si>
  <si>
    <t>GUIDE - DD4832617</t>
  </si>
  <si>
    <t>TRANSLATION TABLE</t>
  </si>
  <si>
    <t>N/A</t>
  </si>
  <si>
    <t>CONTROLLER CONFIGURATION PACKAGE</t>
  </si>
  <si>
    <t>Reference Drawings</t>
  </si>
  <si>
    <t>Shop Drawing, VF-24**-80x256-20-*</t>
  </si>
  <si>
    <t>DWG-3584053</t>
  </si>
  <si>
    <t>Site Riser, One VF-2X20, VFC in Traffic Cabinet</t>
  </si>
  <si>
    <t>DWG-3686201</t>
  </si>
  <si>
    <t>Schematic, Ventilation Fans for 64-432 Wide Signs</t>
  </si>
  <si>
    <t>DWG-3783622</t>
  </si>
  <si>
    <t>Signal Schematic, VF-2420, Generic by Bay, Airflow Sensor-I/O</t>
  </si>
  <si>
    <t>DWG-4958395</t>
  </si>
  <si>
    <t>DC Layout VF-2420-80x***-20-RGB, Power Supply Redundancy Board</t>
  </si>
  <si>
    <t>DWG-5337617</t>
  </si>
  <si>
    <t>Schematic, VF-24X0, 120 VAC</t>
  </si>
  <si>
    <t>DWG-5458270</t>
  </si>
  <si>
    <t>Rear Electrical, VF-2420-80x256-20-RGB, Auxiliary Control Panel</t>
  </si>
  <si>
    <t>DWG-5777782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</si>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</sst>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5" xfId="0" applyBorder="1"/>
    <xf numFmtId="0" fontId="0" fillId="0" borderId="26" xfId="0" applyBorder="1"/>
    <xf numFmtId="0" fontId="0" fillId="0" borderId="26" xfId="0" quotePrefix="1" applyBorder="1"/>
    <xf numFmtId="0" fontId="0" fillId="0" borderId="12" xfId="0" quotePrefix="1" applyBorder="1"/>
    <xf numFmtId="0" fontId="0" fillId="2" borderId="15" xfId="0" quotePrefix="1" applyFill="1" applyBorder="1"/>
    <xf numFmtId="0" fontId="0" fillId="2" borderId="15" xfId="0" quotePrefix="1" applyFill="1" applyBorder="1" applyAlignment="1">
      <alignment horizontal="left"/>
    </xf>
    <xf numFmtId="9" fontId="0" fillId="2" borderId="15" xfId="0" quotePrefix="1" applyNumberFormat="1" applyFill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6" xfId="0" quotePrefix="1" applyBorder="1"/>
    <xf numFmtId="0" fontId="0" fillId="2" borderId="26" xfId="0" quotePrefix="1" applyFill="1" applyBorder="1"/>
    <xf numFmtId="0" fontId="0" fillId="0" borderId="25" xfId="0" quotePrefix="1" applyBorder="1"/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0" borderId="4" xfId="0" quotePrefix="1" applyBorder="1"/>
    <xf numFmtId="0" fontId="0" fillId="0" borderId="38" xfId="0" quotePrefix="1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8" xfId="0" quotePrefix="1" applyBorder="1"/>
    <xf numFmtId="0" fontId="0" fillId="0" borderId="10" xfId="0" quotePrefix="1" applyBorder="1"/>
    <xf numFmtId="0" fontId="0" fillId="0" borderId="16" xfId="0" quotePrefix="1" applyBorder="1"/>
    <xf numFmtId="0" fontId="0" fillId="0" borderId="39" xfId="0" applyBorder="1"/>
    <xf numFmtId="0" fontId="0" fillId="0" borderId="40" xfId="0" quotePrefix="1" applyBorder="1"/>
    <xf numFmtId="0" fontId="0" fillId="0" borderId="7" xfId="0" quotePrefix="1" applyBorder="1"/>
    <xf numFmtId="0" fontId="0" fillId="0" borderId="15" xfId="0" quotePrefix="1" applyBorder="1"/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2" borderId="19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30" xfId="0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1"/>
  <sheetViews>
    <sheetView tabSelected="1" workbookViewId="0">
      <selection activeCell="C1" sqref="C1:F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>
      <c r="B1" s="21" t="s">
        <v>0</v>
      </c>
      <c r="C1" s="75" t="s">
        <v>1</v>
      </c>
      <c r="D1" s="75"/>
      <c r="E1" s="75"/>
      <c r="F1" s="75"/>
      <c r="G1" s="22" t="s">
        <v>2</v>
      </c>
    </row>
    <row r="2" spans="2:9" ht="30" customHeight="1" thickBot="1">
      <c r="B2" s="73" t="s">
        <v>3</v>
      </c>
      <c r="C2" s="51"/>
      <c r="D2" s="51"/>
      <c r="E2" s="51"/>
      <c r="F2" s="51"/>
      <c r="G2" s="69" t="s">
        <v>4</v>
      </c>
    </row>
    <row r="3" spans="2:9" ht="15.75" thickBot="1">
      <c r="B3" s="67" t="s">
        <v>5</v>
      </c>
      <c r="C3" s="68"/>
      <c r="D3" s="68" t="s">
        <v>6</v>
      </c>
      <c r="E3" s="68"/>
      <c r="F3" s="76"/>
      <c r="G3" s="70"/>
    </row>
    <row r="4" spans="2:9">
      <c r="B4" s="74" t="s">
        <v>7</v>
      </c>
      <c r="C4" s="42"/>
      <c r="D4" s="42" t="s">
        <v>8</v>
      </c>
      <c r="E4" s="42"/>
      <c r="F4" s="43"/>
      <c r="G4" s="62">
        <v>1</v>
      </c>
    </row>
    <row r="5" spans="2:9">
      <c r="B5" s="74" t="s">
        <v>9</v>
      </c>
      <c r="C5" s="42"/>
      <c r="D5" s="42" t="s">
        <v>10</v>
      </c>
      <c r="E5" s="42"/>
      <c r="F5" s="43"/>
      <c r="G5" s="63"/>
    </row>
    <row r="6" spans="2:9">
      <c r="B6" s="77" t="s">
        <v>11</v>
      </c>
      <c r="C6" s="11" t="s">
        <v>12</v>
      </c>
      <c r="D6" s="42" t="s">
        <v>13</v>
      </c>
      <c r="E6" s="42"/>
      <c r="F6" s="43"/>
      <c r="G6" s="63"/>
    </row>
    <row r="7" spans="2:9">
      <c r="B7" s="77"/>
      <c r="C7" s="11" t="s">
        <v>14</v>
      </c>
      <c r="D7" s="42" t="s">
        <v>15</v>
      </c>
      <c r="E7" s="42"/>
      <c r="F7" s="43"/>
      <c r="G7" s="63"/>
    </row>
    <row r="8" spans="2:9">
      <c r="B8" s="77"/>
      <c r="C8" s="11" t="s">
        <v>16</v>
      </c>
      <c r="D8" s="42" t="s">
        <v>17</v>
      </c>
      <c r="E8" s="42"/>
      <c r="F8" s="43"/>
      <c r="G8" s="63"/>
      <c r="H8" s="30"/>
    </row>
    <row r="9" spans="2:9">
      <c r="B9" s="77"/>
      <c r="C9" s="11" t="s">
        <v>18</v>
      </c>
      <c r="D9" s="65">
        <f>IF(D8="9x5","66 OR 46 - TYPE IN THE RIGHT ONE",IF(D8="16x16",20,IF(D8="24x16",20,(IF(D8="9x15",34,"SELECT MODULE SIZE")))))</f>
        <v>20</v>
      </c>
      <c r="E9" s="65"/>
      <c r="F9" s="66"/>
      <c r="G9" s="63"/>
      <c r="I9" s="4"/>
    </row>
    <row r="10" spans="2:9">
      <c r="B10" s="74" t="s">
        <v>19</v>
      </c>
      <c r="C10" s="42"/>
      <c r="D10" s="65">
        <v>80</v>
      </c>
      <c r="E10" s="65"/>
      <c r="F10" s="66"/>
      <c r="G10" s="63"/>
    </row>
    <row r="11" spans="2:9">
      <c r="B11" s="74" t="s">
        <v>20</v>
      </c>
      <c r="C11" s="42"/>
      <c r="D11" s="65">
        <v>256</v>
      </c>
      <c r="E11" s="65"/>
      <c r="F11" s="66"/>
      <c r="G11" s="63"/>
    </row>
    <row r="12" spans="2:9">
      <c r="B12" s="74" t="s">
        <v>21</v>
      </c>
      <c r="C12" s="42"/>
      <c r="D12" s="42" t="s">
        <v>22</v>
      </c>
      <c r="E12" s="42"/>
      <c r="F12" s="43"/>
      <c r="G12" s="63"/>
    </row>
    <row r="13" spans="2:9">
      <c r="B13" s="74" t="s">
        <v>23</v>
      </c>
      <c r="C13" s="42"/>
      <c r="D13" s="65">
        <v>1</v>
      </c>
      <c r="E13" s="65"/>
      <c r="F13" s="66"/>
      <c r="G13" s="63"/>
    </row>
    <row r="14" spans="2:9" ht="15.75" thickBot="1">
      <c r="B14" s="44" t="s">
        <v>24</v>
      </c>
      <c r="C14" s="45"/>
      <c r="D14" s="54" t="s">
        <v>25</v>
      </c>
      <c r="E14" s="54"/>
      <c r="F14" s="55"/>
      <c r="G14" s="64"/>
    </row>
    <row r="15" spans="2:9" ht="15.75" thickBot="1"/>
    <row r="16" spans="2:9" ht="15.75" thickBot="1">
      <c r="B16" s="50" t="s">
        <v>26</v>
      </c>
      <c r="C16" s="51"/>
      <c r="D16" s="51"/>
      <c r="E16" s="51"/>
      <c r="F16" s="51"/>
      <c r="G16" s="62">
        <v>1</v>
      </c>
    </row>
    <row r="17" spans="2:7">
      <c r="B17" s="46" t="s">
        <v>5</v>
      </c>
      <c r="C17" s="47"/>
      <c r="D17" s="19" t="s">
        <v>6</v>
      </c>
      <c r="E17" s="19" t="s">
        <v>27</v>
      </c>
      <c r="F17" s="20" t="s">
        <v>28</v>
      </c>
      <c r="G17" s="63"/>
    </row>
    <row r="18" spans="2:7">
      <c r="B18" s="48" t="s">
        <v>29</v>
      </c>
      <c r="C18" s="49"/>
      <c r="D18" s="11" t="s">
        <v>30</v>
      </c>
      <c r="E18" s="11" t="s">
        <v>31</v>
      </c>
      <c r="F18" s="12" t="s">
        <v>32</v>
      </c>
      <c r="G18" s="63"/>
    </row>
    <row r="19" spans="2:7">
      <c r="B19" s="48" t="s">
        <v>29</v>
      </c>
      <c r="C19" s="49"/>
      <c r="D19" s="11" t="s">
        <v>10</v>
      </c>
      <c r="E19" s="11" t="s">
        <v>31</v>
      </c>
      <c r="F19" s="12" t="s">
        <v>32</v>
      </c>
      <c r="G19" s="63"/>
    </row>
    <row r="20" spans="2:7">
      <c r="B20" s="48" t="s">
        <v>29</v>
      </c>
      <c r="C20" s="49"/>
      <c r="D20" s="11" t="s">
        <v>33</v>
      </c>
      <c r="E20" s="11" t="s">
        <v>31</v>
      </c>
      <c r="F20" s="12" t="s">
        <v>32</v>
      </c>
      <c r="G20" s="63"/>
    </row>
    <row r="21" spans="2:7">
      <c r="B21" s="48" t="s">
        <v>34</v>
      </c>
      <c r="C21" s="49"/>
      <c r="D21" s="11" t="s">
        <v>35</v>
      </c>
      <c r="E21" s="11" t="s">
        <v>31</v>
      </c>
      <c r="F21" s="12" t="s">
        <v>32</v>
      </c>
      <c r="G21" s="63"/>
    </row>
    <row r="22" spans="2:7">
      <c r="B22" s="48" t="s">
        <v>34</v>
      </c>
      <c r="C22" s="49"/>
      <c r="D22" s="11" t="s">
        <v>11</v>
      </c>
      <c r="E22" s="11" t="s">
        <v>31</v>
      </c>
      <c r="F22" s="12" t="s">
        <v>32</v>
      </c>
      <c r="G22" s="63"/>
    </row>
    <row r="23" spans="2:7">
      <c r="B23" s="48" t="s">
        <v>36</v>
      </c>
      <c r="C23" s="49"/>
      <c r="D23" s="11" t="s">
        <v>37</v>
      </c>
      <c r="E23" s="11" t="s">
        <v>31</v>
      </c>
      <c r="F23" s="12" t="s">
        <v>32</v>
      </c>
      <c r="G23" s="63"/>
    </row>
    <row r="24" spans="2:7">
      <c r="B24" s="48" t="s">
        <v>38</v>
      </c>
      <c r="C24" s="49"/>
      <c r="D24" s="33" t="s">
        <v>39</v>
      </c>
      <c r="E24" s="33" t="s">
        <v>40</v>
      </c>
      <c r="F24" s="13"/>
      <c r="G24" s="63"/>
    </row>
    <row r="25" spans="2:7">
      <c r="B25" s="48" t="s">
        <v>41</v>
      </c>
      <c r="C25" s="49"/>
      <c r="D25" s="33" t="s">
        <v>39</v>
      </c>
      <c r="E25" s="33"/>
      <c r="F25" s="12"/>
      <c r="G25" s="63"/>
    </row>
    <row r="26" spans="2:7">
      <c r="B26" s="48" t="s">
        <v>42</v>
      </c>
      <c r="C26" s="49"/>
      <c r="D26" s="33" t="s">
        <v>39</v>
      </c>
      <c r="E26" s="33"/>
      <c r="F26" s="12"/>
      <c r="G26" s="63"/>
    </row>
    <row r="27" spans="2:7">
      <c r="B27" s="48" t="s">
        <v>43</v>
      </c>
      <c r="C27" s="49"/>
      <c r="D27" s="33">
        <v>1</v>
      </c>
      <c r="E27" s="33" t="s">
        <v>40</v>
      </c>
      <c r="F27" s="13" t="s">
        <v>44</v>
      </c>
      <c r="G27" s="63"/>
    </row>
    <row r="28" spans="2:7">
      <c r="B28" s="48" t="s">
        <v>45</v>
      </c>
      <c r="C28" s="49"/>
      <c r="D28" s="32">
        <v>6</v>
      </c>
      <c r="E28" s="33" t="s">
        <v>40</v>
      </c>
      <c r="F28" s="31" t="s">
        <v>46</v>
      </c>
      <c r="G28" s="63"/>
    </row>
    <row r="29" spans="2:7">
      <c r="B29" s="48" t="s">
        <v>47</v>
      </c>
      <c r="C29" s="49"/>
      <c r="D29" s="33">
        <v>6</v>
      </c>
      <c r="E29" s="33" t="s">
        <v>40</v>
      </c>
      <c r="F29" s="13" t="s">
        <v>40</v>
      </c>
      <c r="G29" s="63"/>
    </row>
    <row r="30" spans="2:7">
      <c r="B30" s="48" t="s">
        <v>48</v>
      </c>
      <c r="C30" s="49"/>
      <c r="D30" s="32" t="s">
        <v>39</v>
      </c>
      <c r="E30" s="33" t="s">
        <v>40</v>
      </c>
      <c r="F30" s="13" t="s">
        <v>40</v>
      </c>
      <c r="G30" s="63"/>
    </row>
    <row r="31" spans="2:7">
      <c r="B31" s="48" t="s">
        <v>49</v>
      </c>
      <c r="C31" s="49"/>
      <c r="D31" s="32" t="s">
        <v>50</v>
      </c>
      <c r="E31" s="33" t="s">
        <v>40</v>
      </c>
      <c r="F31" s="13" t="s">
        <v>40</v>
      </c>
      <c r="G31" s="63"/>
    </row>
    <row r="32" spans="2:7">
      <c r="B32" s="48" t="s">
        <v>51</v>
      </c>
      <c r="C32" s="49"/>
      <c r="D32" s="32" t="s">
        <v>39</v>
      </c>
      <c r="E32" s="33" t="s">
        <v>40</v>
      </c>
      <c r="F32" s="13" t="s">
        <v>40</v>
      </c>
      <c r="G32" s="63"/>
    </row>
    <row r="33" spans="2:7">
      <c r="B33" s="48" t="s">
        <v>52</v>
      </c>
      <c r="C33" s="49"/>
      <c r="D33" s="32" t="s">
        <v>50</v>
      </c>
      <c r="E33" s="33" t="s">
        <v>40</v>
      </c>
      <c r="F33" s="13" t="s">
        <v>40</v>
      </c>
      <c r="G33" s="63"/>
    </row>
    <row r="34" spans="2:7">
      <c r="B34" s="48" t="s">
        <v>53</v>
      </c>
      <c r="C34" s="49"/>
      <c r="D34" s="33" t="s">
        <v>39</v>
      </c>
      <c r="E34" s="33" t="s">
        <v>54</v>
      </c>
      <c r="F34" s="13" t="s">
        <v>40</v>
      </c>
      <c r="G34" s="63"/>
    </row>
    <row r="35" spans="2:7">
      <c r="B35" s="48" t="s">
        <v>55</v>
      </c>
      <c r="C35" s="49"/>
      <c r="D35" s="33">
        <v>1</v>
      </c>
      <c r="E35" s="33" t="s">
        <v>40</v>
      </c>
      <c r="F35" s="13" t="s">
        <v>40</v>
      </c>
      <c r="G35" s="63"/>
    </row>
    <row r="36" spans="2:7" ht="15.75" thickBot="1">
      <c r="B36" s="48" t="s">
        <v>56</v>
      </c>
      <c r="C36" s="49"/>
      <c r="D36" s="10" t="s">
        <v>57</v>
      </c>
      <c r="E36" s="10"/>
      <c r="F36" s="14"/>
      <c r="G36" s="64"/>
    </row>
    <row r="37" spans="2:7" ht="15.75" thickBot="1">
      <c r="B37" s="26"/>
      <c r="C37" s="27"/>
      <c r="D37" s="27"/>
      <c r="E37" s="27"/>
      <c r="F37" s="28"/>
      <c r="G37" s="29"/>
    </row>
    <row r="38" spans="2:7" ht="15.75" thickBot="1">
      <c r="B38" s="50" t="s">
        <v>58</v>
      </c>
      <c r="C38" s="51"/>
      <c r="D38" s="51"/>
      <c r="E38" s="51"/>
      <c r="F38" s="51"/>
      <c r="G38" s="62">
        <v>1</v>
      </c>
    </row>
    <row r="39" spans="2:7" hidden="1">
      <c r="B39" s="52" t="s">
        <v>54</v>
      </c>
      <c r="C39" s="53"/>
      <c r="D39" s="18" t="str">
        <f>IF(B39="DOOR SWITCH 2 (TC)",1,"N/A")</f>
        <v>N/A</v>
      </c>
      <c r="E39" s="18" t="str">
        <f>IF(B39="DOOR SWITCH 2 (TC)",1,"N/A")</f>
        <v>N/A</v>
      </c>
      <c r="F39" s="23" t="str">
        <f>IF(B39="DOOR SWITCH 2 (TC)","VIP 1","N/A")</f>
        <v>N/A</v>
      </c>
      <c r="G39" s="63"/>
    </row>
    <row r="40" spans="2:7" hidden="1">
      <c r="B40" s="56" t="s">
        <v>54</v>
      </c>
      <c r="C40" s="15" t="s">
        <v>54</v>
      </c>
      <c r="D40" s="16" t="s">
        <v>54</v>
      </c>
      <c r="E40" s="16" t="s">
        <v>54</v>
      </c>
      <c r="F40" s="24" t="s">
        <v>54</v>
      </c>
      <c r="G40" s="63"/>
    </row>
    <row r="41" spans="2:7" hidden="1">
      <c r="B41" s="56"/>
      <c r="C41" s="16" t="s">
        <v>54</v>
      </c>
      <c r="D41" s="17" t="s">
        <v>54</v>
      </c>
      <c r="E41" s="16" t="s">
        <v>54</v>
      </c>
      <c r="F41" s="24"/>
      <c r="G41" s="63"/>
    </row>
    <row r="42" spans="2:7">
      <c r="B42" s="40" t="s">
        <v>59</v>
      </c>
      <c r="C42" s="41" t="s">
        <v>60</v>
      </c>
      <c r="D42" s="41" t="str">
        <f>IF(B42="PS Redundancy Board","I/O Board Outputs - NO"," ")</f>
        <v>I/O Board Outputs - NO</v>
      </c>
      <c r="E42" s="41" t="str">
        <f>IF(B42="PS Redundancy Board","Sensor Address -1"," ")</f>
        <v>Sensor Address -1</v>
      </c>
      <c r="F42" s="41" t="s">
        <v>61</v>
      </c>
      <c r="G42" s="63"/>
    </row>
    <row r="43" spans="2:7">
      <c r="B43" s="40" t="s">
        <v>59</v>
      </c>
      <c r="C43" s="41" t="s">
        <v>62</v>
      </c>
      <c r="D43" s="41" t="str">
        <f>IF(B43="PS Redundancy Board","I/O Board Outputs - NO"," ")</f>
        <v>I/O Board Outputs - NO</v>
      </c>
      <c r="E43" s="41" t="str">
        <f>IF(B43="PS Redundancy Board","Sensor Address -2"," ")</f>
        <v>Sensor Address -2</v>
      </c>
      <c r="F43" s="41" t="s">
        <v>61</v>
      </c>
      <c r="G43" s="63"/>
    </row>
    <row r="44" spans="2:7" ht="15.75" thickBot="1">
      <c r="B44" s="71"/>
      <c r="C44" s="72"/>
      <c r="D44" s="34"/>
      <c r="E44" s="34"/>
      <c r="F44" s="25"/>
      <c r="G44" s="64"/>
    </row>
    <row r="45" spans="2:7" ht="15.75" thickBot="1">
      <c r="C45" s="9"/>
      <c r="D45" s="9"/>
      <c r="E45" s="8"/>
      <c r="F45" s="4"/>
      <c r="G45" s="5"/>
    </row>
    <row r="46" spans="2:7" ht="15.75" thickBot="1">
      <c r="B46" s="50" t="s">
        <v>63</v>
      </c>
      <c r="C46" s="51"/>
      <c r="D46" s="51"/>
      <c r="E46" s="51"/>
      <c r="F46" s="51"/>
      <c r="G46" s="62"/>
    </row>
    <row r="47" spans="2:7">
      <c r="B47" s="57" t="s">
        <v>64</v>
      </c>
      <c r="C47" s="58"/>
      <c r="D47" s="58"/>
      <c r="E47" s="35" t="s">
        <v>65</v>
      </c>
      <c r="F47" s="38" t="s">
        <v>66</v>
      </c>
      <c r="G47" s="63"/>
    </row>
    <row r="48" spans="2:7">
      <c r="B48" s="59" t="s">
        <v>67</v>
      </c>
      <c r="C48" s="60"/>
      <c r="D48" s="61"/>
      <c r="E48" s="36" t="s">
        <v>68</v>
      </c>
      <c r="F48" s="31" t="str">
        <f>IF(E48="N/A", "AUTO", "GUIDE - DD3513398")</f>
        <v>AUTO</v>
      </c>
      <c r="G48" s="63"/>
    </row>
    <row r="49" spans="2:7" ht="15.75" thickBot="1">
      <c r="B49" s="44" t="s">
        <v>69</v>
      </c>
      <c r="C49" s="45"/>
      <c r="D49" s="45"/>
      <c r="E49" s="37" t="s">
        <v>68</v>
      </c>
      <c r="F49" s="39" t="str">
        <f>IF(E49="N/A", " ", "GUIDE - DD3350029")</f>
        <v xml:space="preserve"> </v>
      </c>
      <c r="G49" s="64"/>
    </row>
    <row r="50" spans="2:7">
      <c r="C50" s="9"/>
      <c r="D50" s="9"/>
      <c r="E50" s="8"/>
      <c r="F50" s="4"/>
      <c r="G50" s="5"/>
    </row>
    <row r="51" spans="2:7" ht="15.75" thickBot="1"/>
    <row r="52" spans="2:7">
      <c r="B52" s="6" t="s">
        <v>70</v>
      </c>
      <c r="C52" s="7"/>
      <c r="D52" s="7"/>
      <c r="E52" s="7"/>
      <c r="F52" s="7"/>
      <c r="G52" s="1"/>
    </row>
    <row r="53" spans="2:7">
      <c r="B53" s="3" t="s">
        <v>71</v>
      </c>
      <c r="E53" t="s">
        <v>72</v>
      </c>
      <c r="G53" s="2"/>
    </row>
    <row r="54" spans="2:7">
      <c r="B54" s="3" t="s">
        <v>73</v>
      </c>
      <c r="E54" t="s">
        <v>74</v>
      </c>
      <c r="G54" s="2"/>
    </row>
    <row r="55" spans="2:7">
      <c r="B55" s="3" t="s">
        <v>75</v>
      </c>
      <c r="E55" t="s">
        <v>76</v>
      </c>
      <c r="G55" s="2"/>
    </row>
    <row r="56" spans="2:7">
      <c r="B56" s="3" t="s">
        <v>77</v>
      </c>
      <c r="E56" t="s">
        <v>78</v>
      </c>
      <c r="G56" s="2"/>
    </row>
    <row r="57" spans="2:7">
      <c r="B57" s="3" t="s">
        <v>79</v>
      </c>
      <c r="E57" t="s">
        <v>80</v>
      </c>
      <c r="G57" s="2"/>
    </row>
    <row r="58" spans="2:7">
      <c r="B58" s="3" t="s">
        <v>81</v>
      </c>
      <c r="E58" t="s">
        <v>82</v>
      </c>
      <c r="G58" s="2"/>
    </row>
    <row r="59" spans="2:7">
      <c r="B59" s="78" t="s">
        <v>83</v>
      </c>
      <c r="C59" s="79"/>
      <c r="D59" s="79"/>
      <c r="E59" s="79" t="s">
        <v>84</v>
      </c>
      <c r="F59" s="79"/>
      <c r="G59" s="80"/>
    </row>
    <row r="61" spans="2:7">
      <c r="B61" t="s">
        <v>85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C34611</OrderProject_x0020_ID>
    <DocNumber xmlns="2cc016c5-161d-4d6b-a532-6cf687f4a3ab">DD5777015</DocNumber>
    <Rev xmlns="2cc016c5-161d-4d6b-a532-6cf687f4a3ab">00</Rev>
    <_dlc_DocId xmlns="b479dd50-8d7e-4b78-9fb1-00cf65781f6b">75D2Y5VYC55K-1220653723-66281</_dlc_DocId>
    <_dlc_DocIdUrl xmlns="b479dd50-8d7e-4b78-9fb1-00cf65781f6b">
      <Url>https://daktronics.sharepoint.com/sites/docs-engineering/_layouts/15/DocIdRedir.aspx?ID=75D2Y5VYC55K-1220653723-66281</Url>
      <Description>75D2Y5VYC55K-1220653723-66281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861897-F7EF-4B30-95F9-FA26122F8DC1}"/>
</file>

<file path=customXml/itemProps2.xml><?xml version="1.0" encoding="utf-8"?>
<ds:datastoreItem xmlns:ds="http://schemas.openxmlformats.org/officeDocument/2006/customXml" ds:itemID="{9884C0EC-E8EF-4028-A8EA-A7571E6D2746}"/>
</file>

<file path=customXml/itemProps3.xml><?xml version="1.0" encoding="utf-8"?>
<ds:datastoreItem xmlns:ds="http://schemas.openxmlformats.org/officeDocument/2006/customXml" ds:itemID="{996380EF-B323-453A-BA91-45811D87EDE5}"/>
</file>

<file path=customXml/itemProps4.xml><?xml version="1.0" encoding="utf-8"?>
<ds:datastoreItem xmlns:ds="http://schemas.openxmlformats.org/officeDocument/2006/customXml" ds:itemID="{FA346AC1-9942-4DD9-B83A-E987D9E05A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C34611, Florida DOT, Site Config, VF-2420-80X256-20-RGB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2026-01-19T18:05:47Z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97ba2c40-e3f9-41d9-828e-7ac94eafb964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