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152" documentId="8_{51A76BB8-5C5A-42EA-82D6-E4AADAD37602}" xr6:coauthVersionLast="47" xr6:coauthVersionMax="47" xr10:uidLastSave="{E1321F94-2C98-4F0E-AF05-62F47AE85239}"/>
  <bookViews>
    <workbookView xWindow="9735" yWindow="0" windowWidth="1917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" l="1"/>
  <c r="E63" i="1"/>
  <c r="D63" i="1"/>
  <c r="E62" i="1"/>
  <c r="D62" i="1"/>
  <c r="E61" i="1"/>
  <c r="D61" i="1"/>
  <c r="F69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F49" authorId="1" shapeId="0" xr:uid="{00DC9088-3D9A-463D-AE49-0B3F4BFDA1B5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E61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61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62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63" authorId="1" shapeId="0" xr:uid="{0FE07F82-F666-4C2F-9E44-70C0D68875C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<sst xmlns="http://schemas.openxmlformats.org/spreadsheetml/2006/main" count="217" uniqueCount="116">
  <si>
    <t>DD5930256</t>
  </si>
  <si>
    <t>C34969 Caltrans, Site Config, VF-2429-96X368-20-RGB G5</t>
  </si>
  <si>
    <t>Rev 00</t>
  </si>
  <si>
    <t>SYSTEM CONFIGURATION
VF-2429-96X368-20-RGB G5 @1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</si>
  <si>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</si>
  <si>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</si>
  <si>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</si>
  <si>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</si>
  <si>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</si>
  <si>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</si>
  <si>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</si>
  <si>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</si>
  <si>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</si>
  <si>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</si>
  <si>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</si>
  <si>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</si>
  <si>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</si>
  <si>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</si>
  <si>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</si>
  <si>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</si>
  <si>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</si>
  <si>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</si>
  <si>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</si>
  <si>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</si>
  <si>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</si>
  <si>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</si>
  <si>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</si>
  <si>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</si>
  <si>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</si>
  <si>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</si>
  <si>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</si>
  <si>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</si>
  <si>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</si>
  <si>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</si>
  <si>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</si>
  <si>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</si>
  <si>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</si>
  <si>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</si>
  <si>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</si>
  <si>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</si>
  <si>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</si>
  <si>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</si>
  <si>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</si>
  <si>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</si>
  <si>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</si>
  <si>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</si>
  <si>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</si>
  <si>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</si>
  <si>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</si>
  <si>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</si>
  <si>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</si>
  <si>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</si>
  <si>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</si>
  <si>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</si>
  <si>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</si>
  <si>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</si>
  <si>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</si>
  <si>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Add Light</t>
  </si>
  <si>
    <t>Ambient</t>
  </si>
  <si>
    <t>Address - Default</t>
  </si>
  <si>
    <t>On 1ST Display Interface</t>
  </si>
  <si>
    <t>LUX (Default)</t>
  </si>
  <si>
    <t>Front</t>
  </si>
  <si>
    <t>Rear</t>
  </si>
  <si>
    <t>Add Temp</t>
  </si>
  <si>
    <t>External (Ambient)</t>
  </si>
  <si>
    <t>Module (Sign Max)</t>
  </si>
  <si>
    <t>Controller</t>
  </si>
  <si>
    <t>Add DC I/O Sensor</t>
  </si>
  <si>
    <t>DC I/O 1</t>
  </si>
  <si>
    <t>Switch 5 On</t>
  </si>
  <si>
    <t>Add Surge Suppressor</t>
  </si>
  <si>
    <t>Surge Suppressor</t>
  </si>
  <si>
    <t>DC I/O1</t>
  </si>
  <si>
    <t>Control PIN - 21</t>
  </si>
  <si>
    <t>Add Door Monitoring</t>
  </si>
  <si>
    <t>Add Door Switch</t>
  </si>
  <si>
    <t>Control PIN - 22</t>
  </si>
  <si>
    <t>Add Fans</t>
  </si>
  <si>
    <t>Vent Fans</t>
  </si>
  <si>
    <t>Control PIN - 1</t>
  </si>
  <si>
    <t>Add Fan Monitoring</t>
  </si>
  <si>
    <t>Status Relay</t>
  </si>
  <si>
    <t>Control PIN - 2</t>
  </si>
  <si>
    <t>Control PIN - 3</t>
  </si>
  <si>
    <t>Control PIN - 4</t>
  </si>
  <si>
    <t>Control PIN - 5</t>
  </si>
  <si>
    <t>Control PIN - 6</t>
  </si>
  <si>
    <t>Control PIN - 7</t>
  </si>
  <si>
    <t>Control PIN - 8</t>
  </si>
  <si>
    <t>PS Redundancy Board</t>
  </si>
  <si>
    <t>Module Output - 7</t>
  </si>
  <si>
    <t>Module Output - 4</t>
  </si>
  <si>
    <t>CUSTOM OPTIONS</t>
  </si>
  <si>
    <t>SYSTEM BACKUP FILES</t>
  </si>
  <si>
    <t>DD5930476</t>
  </si>
  <si>
    <t>GUIDE - DD4832617</t>
  </si>
  <si>
    <t>TRANSLATION TABLE</t>
  </si>
  <si>
    <t>N/A</t>
  </si>
  <si>
    <t>CONTROLLER CONFIGURATION PACKAGE</t>
  </si>
  <si>
    <t>Reference Drawings</t>
  </si>
  <si>
    <t>Shop Drawing, VF-24**-96x368-20-*</t>
  </si>
  <si>
    <t>DWG-3584081</t>
  </si>
  <si>
    <t>Schematic, Ventilation and Circulation Fans for 288-432 Wide Signs</t>
  </si>
  <si>
    <t>DWG-3780905</t>
  </si>
  <si>
    <t>DC Layout, VF-2420-96x***-20-RGB, Power Supply Redundancy Board</t>
  </si>
  <si>
    <t>DWG-5337618</t>
  </si>
  <si>
    <t>Signal Schematic, VF-2429, Copper Comm with I/O</t>
  </si>
  <si>
    <t>DWG-5928017</t>
  </si>
  <si>
    <t>Schematic, VF-24X0, 120 VAC, I/O Copper Comm</t>
  </si>
  <si>
    <t>DWG-5930514</t>
  </si>
  <si>
    <t>Site Riser, One VF-2X20, VFC in Traffic Cabinet, Copper Comm</t>
  </si>
  <si>
    <t>DWG-5933214</t>
  </si>
  <si>
    <t>Rear Electrical, VF-2429-96x368-20-RGB, Mixing Fans</t>
  </si>
  <si>
    <t>DWG-5944084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</si>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</sst>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5" xfId="0" applyBorder="1"/>
    <xf numFmtId="0" fontId="0" fillId="0" borderId="25" xfId="0" applyBorder="1"/>
    <xf numFmtId="0" fontId="0" fillId="0" borderId="25" xfId="0" quotePrefix="1" applyBorder="1"/>
    <xf numFmtId="0" fontId="0" fillId="0" borderId="12" xfId="0" quotePrefix="1" applyBorder="1"/>
    <xf numFmtId="0" fontId="0" fillId="2" borderId="15" xfId="0" quotePrefix="1" applyFill="1" applyBorder="1"/>
    <xf numFmtId="0" fontId="0" fillId="2" borderId="15" xfId="0" quotePrefix="1" applyFill="1" applyBorder="1" applyAlignment="1">
      <alignment horizontal="left"/>
    </xf>
    <xf numFmtId="9" fontId="0" fillId="2" borderId="15" xfId="0" quotePrefix="1" applyNumberFormat="1" applyFill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5" xfId="0" quotePrefix="1" applyBorder="1"/>
    <xf numFmtId="0" fontId="0" fillId="2" borderId="25" xfId="0" quotePrefix="1" applyFill="1" applyBorder="1"/>
    <xf numFmtId="0" fontId="0" fillId="0" borderId="24" xfId="0" quotePrefix="1" applyBorder="1"/>
    <xf numFmtId="0" fontId="0" fillId="0" borderId="30" xfId="0" applyBorder="1"/>
    <xf numFmtId="0" fontId="0" fillId="0" borderId="30" xfId="0" quotePrefix="1" applyBorder="1" applyAlignment="1">
      <alignment horizontal="left"/>
    </xf>
    <xf numFmtId="0" fontId="0" fillId="0" borderId="30" xfId="0" quotePrefix="1" applyBorder="1"/>
    <xf numFmtId="0" fontId="0" fillId="0" borderId="30" xfId="0" applyBorder="1" applyAlignment="1">
      <alignment horizontal="center" vertical="center"/>
    </xf>
    <xf numFmtId="0" fontId="0" fillId="0" borderId="4" xfId="0" quotePrefix="1" applyBorder="1"/>
    <xf numFmtId="0" fontId="0" fillId="0" borderId="37" xfId="0" quotePrefix="1" applyBorder="1"/>
    <xf numFmtId="0" fontId="0" fillId="0" borderId="15" xfId="0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7" xfId="0" quotePrefix="1" applyBorder="1"/>
    <xf numFmtId="0" fontId="0" fillId="0" borderId="10" xfId="0" quotePrefix="1" applyBorder="1"/>
    <xf numFmtId="0" fontId="0" fillId="0" borderId="16" xfId="0" quotePrefix="1" applyBorder="1"/>
    <xf numFmtId="0" fontId="0" fillId="0" borderId="38" xfId="0" applyBorder="1"/>
    <xf numFmtId="0" fontId="0" fillId="0" borderId="39" xfId="0" quotePrefix="1" applyBorder="1"/>
    <xf numFmtId="0" fontId="0" fillId="0" borderId="7" xfId="0" quotePrefix="1" applyBorder="1"/>
    <xf numFmtId="0" fontId="0" fillId="0" borderId="15" xfId="0" quotePrefix="1" applyBorder="1"/>
    <xf numFmtId="0" fontId="0" fillId="0" borderId="7" xfId="0" quotePrefix="1" applyBorder="1" applyAlignment="1">
      <alignment horizontal="left" vertical="center"/>
    </xf>
    <xf numFmtId="0" fontId="0" fillId="0" borderId="19" xfId="0" quotePrefix="1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7" xfId="0" quotePrefix="1" applyBorder="1" applyAlignment="1">
      <alignment horizontal="left" vertical="center"/>
    </xf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3" fillId="0" borderId="6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25" xfId="0" quotePrefix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0" xfId="0" quotePrefix="1" applyBorder="1" applyAlignment="1">
      <alignment horizontal="left"/>
    </xf>
    <xf numFmtId="0" fontId="0" fillId="0" borderId="22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3" fillId="0" borderId="29" xfId="0" applyFont="1" applyBorder="1" applyAlignment="1">
      <alignment horizontal="center" wrapText="1"/>
    </xf>
    <xf numFmtId="0" fontId="0" fillId="0" borderId="19" xfId="0" quotePrefix="1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40" xfId="0" quotePrefix="1" applyBorder="1" applyAlignment="1">
      <alignment horizontal="center" vertical="center"/>
    </xf>
    <xf numFmtId="0" fontId="0" fillId="0" borderId="41" xfId="0" quotePrefix="1" applyBorder="1" applyAlignment="1">
      <alignment horizontal="center" vertical="center"/>
    </xf>
    <xf numFmtId="0" fontId="0" fillId="0" borderId="42" xfId="0" quotePrefix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6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0" fillId="2" borderId="19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81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2.28515625" customWidth="1"/>
    <col min="6" max="6" width="25.85546875" customWidth="1"/>
    <col min="7" max="7" width="14.28515625" customWidth="1"/>
  </cols>
  <sheetData>
    <row r="1" spans="2:9" ht="15.75" thickBot="1" x14ac:dyDescent="0.3">
      <c r="B1" s="21" t="s">
        <v>0</v>
      </c>
      <c r="C1" s="49" t="s">
        <v>1</v>
      </c>
      <c r="D1" s="49"/>
      <c r="E1" s="49"/>
      <c r="F1" s="49"/>
      <c r="G1" s="22" t="s">
        <v>2</v>
      </c>
    </row>
    <row r="2" spans="2:9" ht="30" customHeight="1" thickBot="1" x14ac:dyDescent="0.3">
      <c r="B2" s="71" t="s">
        <v>3</v>
      </c>
      <c r="C2" s="62"/>
      <c r="D2" s="62"/>
      <c r="E2" s="62"/>
      <c r="F2" s="62"/>
      <c r="G2" s="59" t="s">
        <v>4</v>
      </c>
    </row>
    <row r="3" spans="2:9" ht="15.75" thickBot="1" x14ac:dyDescent="0.3">
      <c r="B3" s="58" t="s">
        <v>5</v>
      </c>
      <c r="C3" s="55"/>
      <c r="D3" s="55" t="s">
        <v>6</v>
      </c>
      <c r="E3" s="55"/>
      <c r="F3" s="56"/>
      <c r="G3" s="60"/>
    </row>
    <row r="4" spans="2:9" x14ac:dyDescent="0.25">
      <c r="B4" s="50" t="s">
        <v>7</v>
      </c>
      <c r="C4" s="51"/>
      <c r="D4" s="51" t="s">
        <v>8</v>
      </c>
      <c r="E4" s="51"/>
      <c r="F4" s="54"/>
      <c r="G4" s="64">
        <v>1</v>
      </c>
    </row>
    <row r="5" spans="2:9" x14ac:dyDescent="0.25">
      <c r="B5" s="50" t="s">
        <v>9</v>
      </c>
      <c r="C5" s="51"/>
      <c r="D5" s="51" t="s">
        <v>10</v>
      </c>
      <c r="E5" s="51"/>
      <c r="F5" s="54"/>
      <c r="G5" s="65"/>
    </row>
    <row r="6" spans="2:9" x14ac:dyDescent="0.25">
      <c r="B6" s="57" t="s">
        <v>11</v>
      </c>
      <c r="C6" s="11" t="s">
        <v>12</v>
      </c>
      <c r="D6" s="51" t="s">
        <v>13</v>
      </c>
      <c r="E6" s="51"/>
      <c r="F6" s="54"/>
      <c r="G6" s="65"/>
    </row>
    <row r="7" spans="2:9" x14ac:dyDescent="0.25">
      <c r="B7" s="57"/>
      <c r="C7" s="11" t="s">
        <v>14</v>
      </c>
      <c r="D7" s="51" t="s">
        <v>15</v>
      </c>
      <c r="E7" s="51"/>
      <c r="F7" s="54"/>
      <c r="G7" s="65"/>
    </row>
    <row r="8" spans="2:9" x14ac:dyDescent="0.25">
      <c r="B8" s="57"/>
      <c r="C8" s="11" t="s">
        <v>16</v>
      </c>
      <c r="D8" s="51" t="s">
        <v>17</v>
      </c>
      <c r="E8" s="51"/>
      <c r="F8" s="54"/>
      <c r="G8" s="65"/>
      <c r="H8" s="30"/>
    </row>
    <row r="9" spans="2:9" x14ac:dyDescent="0.25">
      <c r="B9" s="57"/>
      <c r="C9" s="11" t="s">
        <v>18</v>
      </c>
      <c r="D9" s="52">
        <f>IF(D8="9x5","66 OR 46 - TYPE IN THE RIGHT ONE",IF(D8="16x16",20,IF(D8="24x16",20,(IF(D8="9x15",34,"SELECT MODULE SIZE")))))</f>
        <v>20</v>
      </c>
      <c r="E9" s="52"/>
      <c r="F9" s="53"/>
      <c r="G9" s="65"/>
      <c r="I9" s="4"/>
    </row>
    <row r="10" spans="2:9" x14ac:dyDescent="0.25">
      <c r="B10" s="50" t="s">
        <v>19</v>
      </c>
      <c r="C10" s="51"/>
      <c r="D10" s="52">
        <v>96</v>
      </c>
      <c r="E10" s="52"/>
      <c r="F10" s="53"/>
      <c r="G10" s="65"/>
    </row>
    <row r="11" spans="2:9" x14ac:dyDescent="0.25">
      <c r="B11" s="50" t="s">
        <v>20</v>
      </c>
      <c r="C11" s="51"/>
      <c r="D11" s="52">
        <v>368</v>
      </c>
      <c r="E11" s="52"/>
      <c r="F11" s="53"/>
      <c r="G11" s="65"/>
    </row>
    <row r="12" spans="2:9" x14ac:dyDescent="0.25">
      <c r="B12" s="50" t="s">
        <v>21</v>
      </c>
      <c r="C12" s="51"/>
      <c r="D12" s="51" t="s">
        <v>22</v>
      </c>
      <c r="E12" s="51"/>
      <c r="F12" s="54"/>
      <c r="G12" s="65"/>
    </row>
    <row r="13" spans="2:9" x14ac:dyDescent="0.25">
      <c r="B13" s="50" t="s">
        <v>23</v>
      </c>
      <c r="C13" s="51"/>
      <c r="D13" s="52">
        <v>1</v>
      </c>
      <c r="E13" s="52"/>
      <c r="F13" s="53"/>
      <c r="G13" s="65"/>
    </row>
    <row r="14" spans="2:9" ht="15.75" thickBot="1" x14ac:dyDescent="0.3">
      <c r="B14" s="79" t="s">
        <v>24</v>
      </c>
      <c r="C14" s="80"/>
      <c r="D14" s="85" t="s">
        <v>25</v>
      </c>
      <c r="E14" s="85"/>
      <c r="F14" s="86"/>
      <c r="G14" s="66"/>
    </row>
    <row r="15" spans="2:9" ht="15.75" thickBot="1" x14ac:dyDescent="0.3"/>
    <row r="16" spans="2:9" ht="15.75" thickBot="1" x14ac:dyDescent="0.3">
      <c r="B16" s="61" t="s">
        <v>26</v>
      </c>
      <c r="C16" s="62"/>
      <c r="D16" s="62"/>
      <c r="E16" s="62"/>
      <c r="F16" s="63"/>
      <c r="G16" s="64">
        <v>1</v>
      </c>
    </row>
    <row r="17" spans="2:7" x14ac:dyDescent="0.25">
      <c r="B17" s="81" t="s">
        <v>5</v>
      </c>
      <c r="C17" s="82"/>
      <c r="D17" s="19" t="s">
        <v>6</v>
      </c>
      <c r="E17" s="19" t="s">
        <v>27</v>
      </c>
      <c r="F17" s="20" t="s">
        <v>28</v>
      </c>
      <c r="G17" s="65"/>
    </row>
    <row r="18" spans="2:7" x14ac:dyDescent="0.25">
      <c r="B18" s="69" t="s">
        <v>29</v>
      </c>
      <c r="C18" s="70"/>
      <c r="D18" s="11" t="s">
        <v>30</v>
      </c>
      <c r="E18" s="11" t="s">
        <v>31</v>
      </c>
      <c r="F18" s="12" t="s">
        <v>32</v>
      </c>
      <c r="G18" s="65"/>
    </row>
    <row r="19" spans="2:7" x14ac:dyDescent="0.25">
      <c r="B19" s="69" t="s">
        <v>29</v>
      </c>
      <c r="C19" s="70"/>
      <c r="D19" s="11" t="s">
        <v>10</v>
      </c>
      <c r="E19" s="11" t="s">
        <v>31</v>
      </c>
      <c r="F19" s="12" t="s">
        <v>32</v>
      </c>
      <c r="G19" s="65"/>
    </row>
    <row r="20" spans="2:7" x14ac:dyDescent="0.25">
      <c r="B20" s="69" t="s">
        <v>29</v>
      </c>
      <c r="C20" s="70"/>
      <c r="D20" s="11" t="s">
        <v>33</v>
      </c>
      <c r="E20" s="11" t="s">
        <v>31</v>
      </c>
      <c r="F20" s="12" t="s">
        <v>32</v>
      </c>
      <c r="G20" s="65"/>
    </row>
    <row r="21" spans="2:7" x14ac:dyDescent="0.25">
      <c r="B21" s="69" t="s">
        <v>34</v>
      </c>
      <c r="C21" s="70"/>
      <c r="D21" s="11" t="s">
        <v>35</v>
      </c>
      <c r="E21" s="11" t="s">
        <v>31</v>
      </c>
      <c r="F21" s="12" t="s">
        <v>32</v>
      </c>
      <c r="G21" s="65"/>
    </row>
    <row r="22" spans="2:7" x14ac:dyDescent="0.25">
      <c r="B22" s="69" t="s">
        <v>34</v>
      </c>
      <c r="C22" s="70"/>
      <c r="D22" s="11" t="s">
        <v>11</v>
      </c>
      <c r="E22" s="11" t="s">
        <v>31</v>
      </c>
      <c r="F22" s="12" t="s">
        <v>32</v>
      </c>
      <c r="G22" s="65"/>
    </row>
    <row r="23" spans="2:7" x14ac:dyDescent="0.25">
      <c r="B23" s="69" t="s">
        <v>36</v>
      </c>
      <c r="C23" s="70"/>
      <c r="D23" s="11" t="s">
        <v>37</v>
      </c>
      <c r="E23" s="11" t="s">
        <v>31</v>
      </c>
      <c r="F23" s="12" t="s">
        <v>32</v>
      </c>
      <c r="G23" s="65"/>
    </row>
    <row r="24" spans="2:7" x14ac:dyDescent="0.25">
      <c r="B24" s="69" t="s">
        <v>38</v>
      </c>
      <c r="C24" s="70"/>
      <c r="D24" s="33" t="s">
        <v>39</v>
      </c>
      <c r="E24" s="33" t="s">
        <v>40</v>
      </c>
      <c r="F24" s="13"/>
      <c r="G24" s="65"/>
    </row>
    <row r="25" spans="2:7" x14ac:dyDescent="0.25">
      <c r="B25" s="69" t="s">
        <v>41</v>
      </c>
      <c r="C25" s="70"/>
      <c r="D25" s="33" t="s">
        <v>39</v>
      </c>
      <c r="E25" s="33"/>
      <c r="F25" s="12"/>
      <c r="G25" s="65"/>
    </row>
    <row r="26" spans="2:7" x14ac:dyDescent="0.25">
      <c r="B26" s="69" t="s">
        <v>42</v>
      </c>
      <c r="C26" s="70"/>
      <c r="D26" s="33" t="s">
        <v>39</v>
      </c>
      <c r="E26" s="33"/>
      <c r="F26" s="12"/>
      <c r="G26" s="65"/>
    </row>
    <row r="27" spans="2:7" x14ac:dyDescent="0.25">
      <c r="B27" s="69" t="s">
        <v>43</v>
      </c>
      <c r="C27" s="70"/>
      <c r="D27" s="33" t="s">
        <v>39</v>
      </c>
      <c r="E27" s="33" t="s">
        <v>40</v>
      </c>
      <c r="F27" s="13" t="s">
        <v>44</v>
      </c>
      <c r="G27" s="65"/>
    </row>
    <row r="28" spans="2:7" x14ac:dyDescent="0.25">
      <c r="B28" s="69" t="s">
        <v>45</v>
      </c>
      <c r="C28" s="70"/>
      <c r="D28" s="32" t="s">
        <v>39</v>
      </c>
      <c r="E28" s="33" t="s">
        <v>40</v>
      </c>
      <c r="F28" s="31" t="s">
        <v>40</v>
      </c>
      <c r="G28" s="65"/>
    </row>
    <row r="29" spans="2:7" x14ac:dyDescent="0.25">
      <c r="B29" s="69" t="s">
        <v>46</v>
      </c>
      <c r="C29" s="70"/>
      <c r="D29" s="33" t="s">
        <v>39</v>
      </c>
      <c r="E29" s="33" t="s">
        <v>40</v>
      </c>
      <c r="F29" s="13" t="s">
        <v>40</v>
      </c>
      <c r="G29" s="65"/>
    </row>
    <row r="30" spans="2:7" x14ac:dyDescent="0.25">
      <c r="B30" s="69" t="s">
        <v>47</v>
      </c>
      <c r="C30" s="70"/>
      <c r="D30" s="32" t="s">
        <v>39</v>
      </c>
      <c r="E30" s="33" t="s">
        <v>40</v>
      </c>
      <c r="F30" s="13" t="s">
        <v>40</v>
      </c>
      <c r="G30" s="65"/>
    </row>
    <row r="31" spans="2:7" x14ac:dyDescent="0.25">
      <c r="B31" s="69" t="s">
        <v>48</v>
      </c>
      <c r="C31" s="70"/>
      <c r="D31" s="32" t="s">
        <v>39</v>
      </c>
      <c r="E31" s="33" t="s">
        <v>40</v>
      </c>
      <c r="F31" s="13" t="s">
        <v>40</v>
      </c>
      <c r="G31" s="65"/>
    </row>
    <row r="32" spans="2:7" x14ac:dyDescent="0.25">
      <c r="B32" s="69" t="s">
        <v>49</v>
      </c>
      <c r="C32" s="70"/>
      <c r="D32" s="32" t="s">
        <v>39</v>
      </c>
      <c r="E32" s="33" t="s">
        <v>40</v>
      </c>
      <c r="F32" s="13" t="s">
        <v>40</v>
      </c>
      <c r="G32" s="65"/>
    </row>
    <row r="33" spans="2:7" x14ac:dyDescent="0.25">
      <c r="B33" s="69" t="s">
        <v>50</v>
      </c>
      <c r="C33" s="70"/>
      <c r="D33" s="32" t="s">
        <v>39</v>
      </c>
      <c r="E33" s="33" t="s">
        <v>40</v>
      </c>
      <c r="F33" s="13" t="s">
        <v>40</v>
      </c>
      <c r="G33" s="65"/>
    </row>
    <row r="34" spans="2:7" x14ac:dyDescent="0.25">
      <c r="B34" s="69" t="s">
        <v>51</v>
      </c>
      <c r="C34" s="70"/>
      <c r="D34" s="33" t="s">
        <v>39</v>
      </c>
      <c r="E34" s="33" t="s">
        <v>52</v>
      </c>
      <c r="F34" s="13" t="s">
        <v>40</v>
      </c>
      <c r="G34" s="65"/>
    </row>
    <row r="35" spans="2:7" x14ac:dyDescent="0.25">
      <c r="B35" s="69" t="s">
        <v>53</v>
      </c>
      <c r="C35" s="70"/>
      <c r="D35" s="33" t="s">
        <v>39</v>
      </c>
      <c r="E35" s="33" t="s">
        <v>40</v>
      </c>
      <c r="F35" s="13" t="s">
        <v>40</v>
      </c>
      <c r="G35" s="65"/>
    </row>
    <row r="36" spans="2:7" ht="15.75" thickBot="1" x14ac:dyDescent="0.3">
      <c r="B36" s="77" t="s">
        <v>54</v>
      </c>
      <c r="C36" s="78"/>
      <c r="D36" s="10" t="s">
        <v>55</v>
      </c>
      <c r="E36" s="10"/>
      <c r="F36" s="14"/>
      <c r="G36" s="66"/>
    </row>
    <row r="37" spans="2:7" ht="15.75" thickBot="1" x14ac:dyDescent="0.3">
      <c r="B37" s="26"/>
      <c r="C37" s="27"/>
      <c r="D37" s="27"/>
      <c r="E37" s="27"/>
      <c r="F37" s="28"/>
      <c r="G37" s="29"/>
    </row>
    <row r="38" spans="2:7" ht="15.75" thickBot="1" x14ac:dyDescent="0.3">
      <c r="B38" s="61" t="s">
        <v>56</v>
      </c>
      <c r="C38" s="62"/>
      <c r="D38" s="62"/>
      <c r="E38" s="62"/>
      <c r="F38" s="62"/>
      <c r="G38" s="64">
        <v>1</v>
      </c>
    </row>
    <row r="39" spans="2:7" hidden="1" x14ac:dyDescent="0.25">
      <c r="B39" s="83" t="s">
        <v>52</v>
      </c>
      <c r="C39" s="84"/>
      <c r="D39" s="18" t="str">
        <f>IF(B39="DOOR SWITCH 2 (TC)",1,"N/A")</f>
        <v>N/A</v>
      </c>
      <c r="E39" s="18" t="str">
        <f>IF(B39="DOOR SWITCH 2 (TC)",1,"N/A")</f>
        <v>N/A</v>
      </c>
      <c r="F39" s="23" t="str">
        <f>IF(B39="DOOR SWITCH 2 (TC)","VIP 1","N/A")</f>
        <v>N/A</v>
      </c>
      <c r="G39" s="65"/>
    </row>
    <row r="40" spans="2:7" hidden="1" x14ac:dyDescent="0.25">
      <c r="B40" s="87" t="s">
        <v>52</v>
      </c>
      <c r="C40" s="15" t="s">
        <v>52</v>
      </c>
      <c r="D40" s="16" t="s">
        <v>52</v>
      </c>
      <c r="E40" s="16" t="s">
        <v>52</v>
      </c>
      <c r="F40" s="24" t="s">
        <v>52</v>
      </c>
      <c r="G40" s="65"/>
    </row>
    <row r="41" spans="2:7" hidden="1" x14ac:dyDescent="0.25">
      <c r="B41" s="87"/>
      <c r="C41" s="16" t="s">
        <v>52</v>
      </c>
      <c r="D41" s="17" t="s">
        <v>52</v>
      </c>
      <c r="E41" s="16" t="s">
        <v>52</v>
      </c>
      <c r="F41" s="24"/>
      <c r="G41" s="65"/>
    </row>
    <row r="42" spans="2:7" hidden="1" x14ac:dyDescent="0.25">
      <c r="B42" s="43"/>
      <c r="C42" s="44"/>
      <c r="D42" s="44"/>
      <c r="E42" s="44"/>
      <c r="F42" s="45"/>
      <c r="G42" s="65"/>
    </row>
    <row r="43" spans="2:7" hidden="1" x14ac:dyDescent="0.25">
      <c r="B43" s="43" t="s">
        <v>57</v>
      </c>
      <c r="C43" s="44" t="s">
        <v>58</v>
      </c>
      <c r="D43" s="44" t="s">
        <v>59</v>
      </c>
      <c r="E43" s="41" t="s">
        <v>60</v>
      </c>
      <c r="F43" s="45" t="s">
        <v>61</v>
      </c>
      <c r="G43" s="65"/>
    </row>
    <row r="44" spans="2:7" hidden="1" x14ac:dyDescent="0.25">
      <c r="B44" s="43" t="s">
        <v>57</v>
      </c>
      <c r="C44" s="44" t="s">
        <v>62</v>
      </c>
      <c r="D44" s="44" t="s">
        <v>59</v>
      </c>
      <c r="E44" s="41" t="s">
        <v>60</v>
      </c>
      <c r="F44" s="45" t="s">
        <v>61</v>
      </c>
      <c r="G44" s="65"/>
    </row>
    <row r="45" spans="2:7" hidden="1" x14ac:dyDescent="0.25">
      <c r="B45" s="43" t="s">
        <v>57</v>
      </c>
      <c r="C45" s="44" t="s">
        <v>63</v>
      </c>
      <c r="D45" s="44" t="s">
        <v>59</v>
      </c>
      <c r="E45" s="41" t="s">
        <v>60</v>
      </c>
      <c r="F45" s="45" t="s">
        <v>61</v>
      </c>
      <c r="G45" s="65"/>
    </row>
    <row r="46" spans="2:7" hidden="1" x14ac:dyDescent="0.25">
      <c r="B46" s="43" t="s">
        <v>64</v>
      </c>
      <c r="C46" s="44" t="s">
        <v>65</v>
      </c>
      <c r="D46" s="44" t="s">
        <v>59</v>
      </c>
      <c r="E46" s="41" t="s">
        <v>60</v>
      </c>
      <c r="F46" s="45"/>
      <c r="G46" s="65"/>
    </row>
    <row r="47" spans="2:7" hidden="1" x14ac:dyDescent="0.25">
      <c r="B47" s="43" t="s">
        <v>64</v>
      </c>
      <c r="C47" s="44" t="s">
        <v>66</v>
      </c>
      <c r="D47" s="44" t="s">
        <v>59</v>
      </c>
      <c r="E47" s="41" t="s">
        <v>60</v>
      </c>
      <c r="F47" s="45"/>
      <c r="G47" s="65"/>
    </row>
    <row r="48" spans="2:7" hidden="1" x14ac:dyDescent="0.25">
      <c r="B48" s="43" t="s">
        <v>64</v>
      </c>
      <c r="C48" s="44" t="s">
        <v>67</v>
      </c>
      <c r="D48" s="44"/>
      <c r="E48" s="41"/>
      <c r="F48" s="45"/>
      <c r="G48" s="65"/>
    </row>
    <row r="49" spans="2:7" x14ac:dyDescent="0.25">
      <c r="B49" s="72" t="s">
        <v>68</v>
      </c>
      <c r="C49" s="73"/>
      <c r="D49" s="33" t="s">
        <v>69</v>
      </c>
      <c r="E49" s="33" t="s">
        <v>70</v>
      </c>
      <c r="F49" s="31" t="s">
        <v>60</v>
      </c>
      <c r="G49" s="65"/>
    </row>
    <row r="50" spans="2:7" x14ac:dyDescent="0.25">
      <c r="B50" s="43" t="s">
        <v>71</v>
      </c>
      <c r="C50" s="44" t="s">
        <v>72</v>
      </c>
      <c r="D50" s="33" t="s">
        <v>73</v>
      </c>
      <c r="E50" s="33" t="s">
        <v>74</v>
      </c>
      <c r="F50" s="41"/>
      <c r="G50" s="65"/>
    </row>
    <row r="51" spans="2:7" x14ac:dyDescent="0.25">
      <c r="B51" s="42" t="s">
        <v>75</v>
      </c>
      <c r="C51" s="44" t="s">
        <v>76</v>
      </c>
      <c r="D51" s="33" t="s">
        <v>69</v>
      </c>
      <c r="E51" s="33" t="s">
        <v>77</v>
      </c>
      <c r="F51" s="41"/>
      <c r="G51" s="65"/>
    </row>
    <row r="52" spans="2:7" x14ac:dyDescent="0.25">
      <c r="B52" s="42" t="s">
        <v>78</v>
      </c>
      <c r="C52" s="44" t="s">
        <v>79</v>
      </c>
      <c r="D52" s="33" t="s">
        <v>69</v>
      </c>
      <c r="E52" s="33" t="s">
        <v>80</v>
      </c>
      <c r="F52" s="41"/>
      <c r="G52" s="65"/>
    </row>
    <row r="53" spans="2:7" x14ac:dyDescent="0.25">
      <c r="B53" s="74" t="s">
        <v>81</v>
      </c>
      <c r="C53" s="44" t="s">
        <v>82</v>
      </c>
      <c r="D53" s="33" t="s">
        <v>79</v>
      </c>
      <c r="E53" s="33" t="s">
        <v>69</v>
      </c>
      <c r="F53" s="33" t="s">
        <v>80</v>
      </c>
      <c r="G53" s="65"/>
    </row>
    <row r="54" spans="2:7" x14ac:dyDescent="0.25">
      <c r="B54" s="75"/>
      <c r="C54" s="44" t="s">
        <v>82</v>
      </c>
      <c r="D54" s="33" t="s">
        <v>79</v>
      </c>
      <c r="E54" s="33" t="s">
        <v>69</v>
      </c>
      <c r="F54" s="33" t="s">
        <v>83</v>
      </c>
      <c r="G54" s="65"/>
    </row>
    <row r="55" spans="2:7" x14ac:dyDescent="0.25">
      <c r="B55" s="75"/>
      <c r="C55" s="44" t="s">
        <v>82</v>
      </c>
      <c r="D55" s="33" t="s">
        <v>79</v>
      </c>
      <c r="E55" s="33" t="s">
        <v>69</v>
      </c>
      <c r="F55" s="33" t="s">
        <v>84</v>
      </c>
      <c r="G55" s="65"/>
    </row>
    <row r="56" spans="2:7" x14ac:dyDescent="0.25">
      <c r="B56" s="75"/>
      <c r="C56" s="44" t="s">
        <v>82</v>
      </c>
      <c r="D56" s="33" t="s">
        <v>79</v>
      </c>
      <c r="E56" s="33" t="s">
        <v>69</v>
      </c>
      <c r="F56" s="33" t="s">
        <v>85</v>
      </c>
      <c r="G56" s="65"/>
    </row>
    <row r="57" spans="2:7" x14ac:dyDescent="0.25">
      <c r="B57" s="75"/>
      <c r="C57" s="44" t="s">
        <v>82</v>
      </c>
      <c r="D57" s="33" t="s">
        <v>79</v>
      </c>
      <c r="E57" s="33" t="s">
        <v>69</v>
      </c>
      <c r="F57" s="33" t="s">
        <v>86</v>
      </c>
      <c r="G57" s="65"/>
    </row>
    <row r="58" spans="2:7" x14ac:dyDescent="0.25">
      <c r="B58" s="75"/>
      <c r="C58" s="44" t="s">
        <v>82</v>
      </c>
      <c r="D58" s="33" t="s">
        <v>79</v>
      </c>
      <c r="E58" s="33" t="s">
        <v>69</v>
      </c>
      <c r="F58" s="33" t="s">
        <v>87</v>
      </c>
      <c r="G58" s="65"/>
    </row>
    <row r="59" spans="2:7" x14ac:dyDescent="0.25">
      <c r="B59" s="75"/>
      <c r="C59" s="44" t="s">
        <v>82</v>
      </c>
      <c r="D59" s="33" t="s">
        <v>79</v>
      </c>
      <c r="E59" s="33" t="s">
        <v>69</v>
      </c>
      <c r="F59" s="33" t="s">
        <v>88</v>
      </c>
      <c r="G59" s="65"/>
    </row>
    <row r="60" spans="2:7" x14ac:dyDescent="0.25">
      <c r="B60" s="76"/>
      <c r="C60" s="44" t="s">
        <v>82</v>
      </c>
      <c r="D60" s="33" t="s">
        <v>79</v>
      </c>
      <c r="E60" s="33" t="s">
        <v>69</v>
      </c>
      <c r="F60" s="33" t="s">
        <v>89</v>
      </c>
      <c r="G60" s="65"/>
    </row>
    <row r="61" spans="2:7" x14ac:dyDescent="0.25">
      <c r="B61" s="40" t="s">
        <v>90</v>
      </c>
      <c r="C61" s="41" t="s">
        <v>91</v>
      </c>
      <c r="D61" s="41" t="str">
        <f>IF(B61="PS Redundancy Board","I/O Board Outputs - NO"," ")</f>
        <v>I/O Board Outputs - NO</v>
      </c>
      <c r="E61" s="41" t="str">
        <f>IF(B61="PS Redundancy Board","Sensor Address -1"," ")</f>
        <v>Sensor Address -1</v>
      </c>
      <c r="F61" s="41" t="s">
        <v>60</v>
      </c>
      <c r="G61" s="65"/>
    </row>
    <row r="62" spans="2:7" x14ac:dyDescent="0.25">
      <c r="B62" s="40" t="s">
        <v>90</v>
      </c>
      <c r="C62" s="41" t="s">
        <v>92</v>
      </c>
      <c r="D62" s="41" t="str">
        <f>IF(B62="PS Redundancy Board","I/O Board Outputs - NO"," ")</f>
        <v>I/O Board Outputs - NO</v>
      </c>
      <c r="E62" s="41" t="str">
        <f>IF(B62="PS Redundancy Board","Sensor Address -2"," ")</f>
        <v>Sensor Address -2</v>
      </c>
      <c r="F62" s="41" t="s">
        <v>60</v>
      </c>
      <c r="G62" s="65"/>
    </row>
    <row r="63" spans="2:7" x14ac:dyDescent="0.25">
      <c r="B63" s="40" t="s">
        <v>90</v>
      </c>
      <c r="C63" s="41" t="s">
        <v>92</v>
      </c>
      <c r="D63" s="41" t="str">
        <f>IF(B63="PS Redundancy Board","I/O Board Outputs - NO"," ")</f>
        <v>I/O Board Outputs - NO</v>
      </c>
      <c r="E63" s="41" t="str">
        <f>IF(B63="PS Redundancy Board","Sensor Address -3"," ")</f>
        <v>Sensor Address -3</v>
      </c>
      <c r="F63" s="41" t="s">
        <v>60</v>
      </c>
      <c r="G63" s="65"/>
    </row>
    <row r="64" spans="2:7" ht="15.75" thickBot="1" x14ac:dyDescent="0.3">
      <c r="B64" s="67"/>
      <c r="C64" s="68"/>
      <c r="D64" s="34"/>
      <c r="E64" s="34"/>
      <c r="F64" s="25"/>
      <c r="G64" s="66"/>
    </row>
    <row r="65" spans="2:7" ht="15.75" thickBot="1" x14ac:dyDescent="0.3">
      <c r="C65" s="9"/>
      <c r="D65" s="9"/>
      <c r="E65" s="8"/>
      <c r="F65" s="4"/>
      <c r="G65" s="5"/>
    </row>
    <row r="66" spans="2:7" ht="15.75" thickBot="1" x14ac:dyDescent="0.3">
      <c r="B66" s="61" t="s">
        <v>93</v>
      </c>
      <c r="C66" s="62"/>
      <c r="D66" s="62"/>
      <c r="E66" s="62"/>
      <c r="F66" s="62"/>
      <c r="G66" s="64"/>
    </row>
    <row r="67" spans="2:7" x14ac:dyDescent="0.25">
      <c r="B67" s="88" t="s">
        <v>94</v>
      </c>
      <c r="C67" s="89"/>
      <c r="D67" s="89"/>
      <c r="E67" s="35" t="s">
        <v>95</v>
      </c>
      <c r="F67" s="38" t="s">
        <v>96</v>
      </c>
      <c r="G67" s="65"/>
    </row>
    <row r="68" spans="2:7" x14ac:dyDescent="0.25">
      <c r="B68" s="90" t="s">
        <v>97</v>
      </c>
      <c r="C68" s="91"/>
      <c r="D68" s="92"/>
      <c r="E68" s="36" t="s">
        <v>98</v>
      </c>
      <c r="F68" s="31" t="str">
        <f>IF(E68="N/A", "AUTO", "GUIDE - DD3513398")</f>
        <v>AUTO</v>
      </c>
      <c r="G68" s="65"/>
    </row>
    <row r="69" spans="2:7" ht="15.75" thickBot="1" x14ac:dyDescent="0.3">
      <c r="B69" s="79" t="s">
        <v>99</v>
      </c>
      <c r="C69" s="80"/>
      <c r="D69" s="80"/>
      <c r="E69" s="37" t="s">
        <v>98</v>
      </c>
      <c r="F69" s="39" t="str">
        <f>IF(E69="N/A", " ", "GUIDE - DD3350029")</f>
        <v xml:space="preserve"> </v>
      </c>
      <c r="G69" s="66"/>
    </row>
    <row r="70" spans="2:7" x14ac:dyDescent="0.25">
      <c r="C70" s="9"/>
      <c r="D70" s="9"/>
      <c r="E70" s="8"/>
      <c r="F70" s="4"/>
      <c r="G70" s="5"/>
    </row>
    <row r="71" spans="2:7" ht="15.75" thickBot="1" x14ac:dyDescent="0.3"/>
    <row r="72" spans="2:7" x14ac:dyDescent="0.25">
      <c r="B72" s="6" t="s">
        <v>100</v>
      </c>
      <c r="C72" s="7"/>
      <c r="D72" s="7"/>
      <c r="E72" s="7"/>
      <c r="F72" s="7"/>
      <c r="G72" s="1"/>
    </row>
    <row r="73" spans="2:7" x14ac:dyDescent="0.25">
      <c r="B73" s="3" t="s">
        <v>101</v>
      </c>
      <c r="E73" t="s">
        <v>102</v>
      </c>
      <c r="G73" s="2"/>
    </row>
    <row r="74" spans="2:7" x14ac:dyDescent="0.25">
      <c r="B74" s="3" t="s">
        <v>103</v>
      </c>
      <c r="E74" t="s">
        <v>104</v>
      </c>
      <c r="G74" s="2"/>
    </row>
    <row r="75" spans="2:7" x14ac:dyDescent="0.25">
      <c r="B75" s="3" t="s">
        <v>105</v>
      </c>
      <c r="E75" t="s">
        <v>106</v>
      </c>
      <c r="G75" s="2"/>
    </row>
    <row r="76" spans="2:7" x14ac:dyDescent="0.25">
      <c r="B76" s="3" t="s">
        <v>107</v>
      </c>
      <c r="E76" t="s">
        <v>108</v>
      </c>
      <c r="G76" s="2"/>
    </row>
    <row r="77" spans="2:7" x14ac:dyDescent="0.25">
      <c r="B77" s="3" t="s">
        <v>109</v>
      </c>
      <c r="E77" t="s">
        <v>110</v>
      </c>
      <c r="G77" s="2"/>
    </row>
    <row r="78" spans="2:7" x14ac:dyDescent="0.25">
      <c r="B78" s="3" t="s">
        <v>111</v>
      </c>
      <c r="E78" t="s">
        <v>112</v>
      </c>
      <c r="G78" s="2"/>
    </row>
    <row r="79" spans="2:7" x14ac:dyDescent="0.25">
      <c r="B79" s="46" t="s">
        <v>113</v>
      </c>
      <c r="C79" s="47"/>
      <c r="D79" s="47"/>
      <c r="E79" s="47" t="s">
        <v>114</v>
      </c>
      <c r="F79" s="47"/>
      <c r="G79" s="48"/>
    </row>
    <row r="81" spans="2:2" x14ac:dyDescent="0.25">
      <c r="B81" t="s">
        <v>115</v>
      </c>
    </row>
  </sheetData>
  <mergeCells count="59">
    <mergeCell ref="B67:D67"/>
    <mergeCell ref="B66:F66"/>
    <mergeCell ref="B68:D68"/>
    <mergeCell ref="B22:C22"/>
    <mergeCell ref="B33:C33"/>
    <mergeCell ref="B24:C24"/>
    <mergeCell ref="B27:C27"/>
    <mergeCell ref="B21:C21"/>
    <mergeCell ref="B38:F38"/>
    <mergeCell ref="B39:C39"/>
    <mergeCell ref="D14:F14"/>
    <mergeCell ref="B40:B41"/>
    <mergeCell ref="G66:G69"/>
    <mergeCell ref="D9:F9"/>
    <mergeCell ref="B20:C20"/>
    <mergeCell ref="B23:C23"/>
    <mergeCell ref="B35:C35"/>
    <mergeCell ref="B34:C34"/>
    <mergeCell ref="B31:C31"/>
    <mergeCell ref="B49:C49"/>
    <mergeCell ref="B53:B60"/>
    <mergeCell ref="B36:C36"/>
    <mergeCell ref="B32:C32"/>
    <mergeCell ref="B26:C26"/>
    <mergeCell ref="G16:G36"/>
    <mergeCell ref="B14:C14"/>
    <mergeCell ref="B17:C17"/>
    <mergeCell ref="B69:D69"/>
    <mergeCell ref="G2:G3"/>
    <mergeCell ref="B16:F16"/>
    <mergeCell ref="G4:G14"/>
    <mergeCell ref="G38:G64"/>
    <mergeCell ref="D10:F10"/>
    <mergeCell ref="B64:C64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C1:F1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D4:F4"/>
    <mergeCell ref="D5:F5"/>
  </mergeCells>
  <dataValidations count="37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"NO, 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"NO, 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"NO,1,2"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64:C64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61:B63" xr:uid="{F66CE885-9668-42B9-AC69-383EAF146B68}">
      <formula1>"', ?, PS Redundancy Board"</formula1>
    </dataValidation>
    <dataValidation type="list" errorStyle="warning" allowBlank="1" showInputMessage="1" sqref="C61:C63" xr:uid="{03A93B3C-CB06-4CB5-84D4-7578575F283D}">
      <formula1>"', Module Output - ?"</formula1>
    </dataValidation>
    <dataValidation allowBlank="1" showInputMessage="1" sqref="F53:F60 D49:E60" xr:uid="{E80AE6CC-5EAC-46AD-B864-A3C50FFFA5A8}"/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C34969</OrderProject_x0020_ID>
    <DocNumber xmlns="2cc016c5-161d-4d6b-a532-6cf687f4a3ab">DD5930256</DocNumber>
    <Rev xmlns="2cc016c5-161d-4d6b-a532-6cf687f4a3ab">00</Rev>
    <_dlc_DocId xmlns="b479dd50-8d7e-4b78-9fb1-00cf65781f6b">75D2Y5VYC55K-1220653723-67855</_dlc_DocId>
    <_dlc_DocIdUrl xmlns="b479dd50-8d7e-4b78-9fb1-00cf65781f6b">
      <Url>https://daktronics.sharepoint.com/sites/docs-engineering/_layouts/15/DocIdRedir.aspx?ID=75D2Y5VYC55K-1220653723-67855</Url>
      <Description>75D2Y5VYC55K-1220653723-67855</Description>
    </_dlc_DocIdUrl>
  </documentManagement>
</p:properties>
</file>

<file path=customXml/itemProps1.xml><?xml version="1.0" encoding="utf-8"?>
<ds:datastoreItem xmlns:ds="http://schemas.openxmlformats.org/officeDocument/2006/customXml" ds:itemID="{BFE79719-9A67-4BFA-9908-FE7E39E42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717B6-DB69-4723-B41E-235E7D6E537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884C0EC-E8EF-4028-A8EA-A7571E6D2746}">
  <ds:schemaRefs>
    <ds:schemaRef ds:uri="cdae4ca2-47b8-467c-a804-ebae05ca0c7f"/>
    <ds:schemaRef ds:uri="http://schemas.microsoft.com/office/2006/documentManagement/types"/>
    <ds:schemaRef ds:uri="http://schemas.microsoft.com/office/2006/metadata/properties"/>
    <ds:schemaRef ds:uri="http://purl.org/dc/elements/1.1/"/>
    <ds:schemaRef ds:uri="2cc016c5-161d-4d6b-a532-6cf687f4a3ab"/>
    <ds:schemaRef ds:uri="http://schemas.openxmlformats.org/package/2006/metadata/core-properties"/>
    <ds:schemaRef ds:uri="http://schemas.microsoft.com/office/infopath/2007/PartnerControls"/>
    <ds:schemaRef ds:uri="b479dd50-8d7e-4b78-9fb1-00cf65781f6b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C34969 Caltrans, Site Config, VF-2429-96X368-20-RGB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2026-09-11T19:50:51Z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3939ae3a-08cf-4f7e-a0d1-1f2bc03b0a91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