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87" documentId="8_{2F26A412-DF40-48DC-8CAC-7AA7780C0F1A}" xr6:coauthVersionLast="47" xr6:coauthVersionMax="47" xr10:uidLastSave="{82ECC9A4-A657-4EDE-8243-74BDCD706A9B}"/>
  <bookViews>
    <workbookView xWindow="9210" yWindow="0" windowWidth="19695" windowHeight="15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4" i="1" l="1"/>
  <c r="D114" i="1"/>
  <c r="F121" i="1" l="1"/>
  <c r="E43" i="1"/>
  <c r="D43" i="1"/>
  <c r="E42" i="1"/>
  <c r="D42" i="1"/>
  <c r="F122" i="1" l="1"/>
  <c r="D9" i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DE0167-8382-4624-A650-83BEACDB5FE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3 Signs use "Rows"
Gen 4 Signs use "Bays"</t>
        </r>
      </text>
    </comment>
    <comment ref="F28" authorId="1" shapeId="0" xr:uid="{D1BFC543-B00A-4133-AF94-37D4B9A3273E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7E129964-90E6-4742-8996-1DDF5CB44C1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E42" authorId="1" shapeId="0" xr:uid="{9508E575-2E44-4379-8E67-2212BCB1B4C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2" authorId="1" shapeId="0" xr:uid="{01F659BC-5AB1-44C4-AF14-31F297ADDCB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3" authorId="1" shapeId="0" xr:uid="{E5DDD346-0BD8-4860-8903-C5B37B3CFC0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G48" authorId="0" shapeId="0" xr:uid="{DADB69A3-4D54-44A3-86A1-13C04004AAB1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57" authorId="0" shapeId="0" xr:uid="{1486EF0F-3D9A-4FCE-B501-CEECB2C7A8D4}">
      <text>
        <r>
          <rPr>
            <sz val="11"/>
            <color theme="1"/>
            <rFont val="Calibri"/>
            <family val="2"/>
            <scheme val="minor"/>
          </rPr>
          <t>Pat Lilla:
This is the quantity of VCBs or PLRs in one sign.
If it is going DMP right to modules then we need to Configure to 0 - this will give us "none" for display interfaces.</t>
        </r>
      </text>
    </comment>
    <comment ref="D72" authorId="1" shapeId="0" xr:uid="{B3E36225-1316-4522-B4EA-B39F345124F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G82" authorId="0" shapeId="0" xr:uid="{FD496A86-EACA-4B8D-844E-D2BD41A8E34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90" authorId="1" shapeId="0" xr:uid="{954D7919-EEAD-4CDD-8CB8-AA6B5A4476D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full Matrix
- P2183 VMs will be set to Line Matrix when we have signs that are being stacked and setup as 1 sign.
- P1447 VMs would use Line Matrix.</t>
        </r>
      </text>
    </comment>
    <comment ref="C91" authorId="1" shapeId="0" xr:uid="{848F41A2-FF8E-40C8-8087-DEA4BA73537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MUST USE ALIAS TO SIGN OPTION WHEN WE HAVE 1 VCB CONTROLLING 2 OR MORE SIGNS</t>
        </r>
      </text>
    </comment>
    <comment ref="D91" authorId="0" shapeId="0" xr:uid="{FAB7DACB-4F3F-4178-BF0A-B2987D1EF7B9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92" authorId="1" shapeId="0" xr:uid="{5B7D28B4-7E25-4D6E-9798-2147BAE4FD33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by BAYS
- P1447 VMs are by ROWS</t>
        </r>
      </text>
    </comment>
    <comment ref="D96" authorId="0" shapeId="0" xr:uid="{DEF42AB7-B652-419B-A2F9-591450E81A77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LINE is the light sensor on the Module.</t>
        </r>
      </text>
    </comment>
    <comment ref="F103" authorId="0" shapeId="0" xr:uid="{38382FE7-78D7-4659-9863-685B61186B13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- CAN used when VCB is in the sign.
- I/O used when VCB in the VCB Enclosure</t>
        </r>
      </text>
    </comment>
    <comment ref="D104" authorId="1" shapeId="0" xr:uid="{96FCB3EF-357B-4857-9882-0845ED26544E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I  (P1447) - No RPM
- GEN IV (P1447) - Has RPM
- P2183 - No RPM</t>
        </r>
      </text>
    </comment>
    <comment ref="D108" authorId="1" shapeId="0" xr:uid="{74232052-49EE-4BFA-BA2B-C56079D5D5C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Fans</t>
        </r>
      </text>
    </comment>
    <comment ref="D109" authorId="1" shapeId="0" xr:uid="{BA2A4424-A4E1-4636-87C1-6087811E1592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110" authorId="1" shapeId="0" xr:uid="{90CF0DFF-F2E2-4D8B-B15E-37C91A5F61A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Surges</t>
        </r>
      </text>
    </comment>
    <comment ref="D111" authorId="1" shapeId="0" xr:uid="{9B3FAEDE-538C-4F95-9711-F6C8BFA10FF2}">
      <text>
        <r>
          <rPr>
            <sz val="11"/>
            <color theme="1"/>
            <rFont val="Calibri"/>
            <family val="2"/>
            <scheme val="minor"/>
          </rPr>
          <t>Will Tucker:
P2183 - Select Gen IV - the PSRB options must be manually selected at this time.</t>
        </r>
      </text>
    </comment>
    <comment ref="E114" authorId="1" shapeId="0" xr:uid="{AB942ECA-554E-4A52-86D8-86A87F7BBB01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114" authorId="1" shapeId="0" xr:uid="{8F69EE38-4B19-4748-95F5-D40EA6734CC2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<sst xmlns="http://schemas.openxmlformats.org/spreadsheetml/2006/main" count="317" uniqueCount="100">
  <si>
    <t>Rev 00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</si>
  <si>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</si>
  <si>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</si>
  <si>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</si>
  <si>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</si>
  <si>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</si>
  <si>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</si>
  <si>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</si>
  <si>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</si>
  <si>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</si>
  <si>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</si>
  <si>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</si>
  <si>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</si>
  <si>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</si>
  <si>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</si>
  <si>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</si>
  <si>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</si>
  <si>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</si>
  <si>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</si>
  <si>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</si>
  <si>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</si>
  <si>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</si>
  <si>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</si>
  <si>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</si>
  <si>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</si>
  <si>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</si>
  <si>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</si>
  <si>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</si>
  <si>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TEMP</t>
  </si>
  <si>
    <t>EXTERNAL</t>
  </si>
  <si>
    <t>INTERNAL</t>
  </si>
  <si>
    <t>HUMIDITY</t>
  </si>
  <si>
    <t>ISOLATION BOARD</t>
  </si>
  <si>
    <t>--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</si>
  <si>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</si>
  <si>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</si>
  <si>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</si>
  <si>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</si>
  <si>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</si>
  <si>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</si>
  <si>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</si>
  <si>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</si>
  <si>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</si>
  <si>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</si>
  <si>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</si>
  <si>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</si>
  <si>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</si>
  <si>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/>
  </si>
  <si>
    <t>SURGE SUPPRESSORS</t>
  </si>
  <si>
    <t>POWER SYSTEM</t>
  </si>
  <si>
    <t>PERIPHERAL CONFIGURATION - ADVANCED SETUP</t>
  </si>
  <si>
    <t>CUSTOM OPTIONS</t>
  </si>
  <si>
    <t>N/A</t>
  </si>
  <si>
    <t>CONTROLLER CONFIGURATION PACKAGE</t>
  </si>
  <si>
    <t>Reference Drawings</t>
  </si>
  <si>
    <t>Site Notes</t>
  </si>
  <si>
    <t>PS Redundancy Board</t>
  </si>
  <si>
    <t>GUIDE - DD4832617</t>
  </si>
  <si>
    <t>On 1ST Display Interface</t>
  </si>
  <si>
    <t>DD5934368</t>
  </si>
  <si>
    <t>FULL COLOR</t>
  </si>
  <si>
    <t>24X16</t>
  </si>
  <si>
    <t>Gen IV (Default)</t>
  </si>
  <si>
    <t>DOOR SWITCH 2 (TC)</t>
  </si>
  <si>
    <t>Module Output - 6</t>
  </si>
  <si>
    <t>DD5934375</t>
  </si>
  <si>
    <t>VFC #
SIGN/S</t>
  </si>
  <si>
    <t>VFC 1
SIGN 1</t>
  </si>
  <si>
    <t>VSLS</t>
  </si>
  <si>
    <t>ProLink5</t>
  </si>
  <si>
    <t>16X16</t>
  </si>
  <si>
    <t>CONFIGURE</t>
  </si>
  <si>
    <t>Light Sensors (LUX)</t>
  </si>
  <si>
    <t>Front</t>
  </si>
  <si>
    <t>Module</t>
  </si>
  <si>
    <t>HAS DCIO</t>
  </si>
  <si>
    <t>HAS VCB II RETRO</t>
  </si>
  <si>
    <t>DOOR SENSORS</t>
  </si>
  <si>
    <t>TEMPERATURE ZONE</t>
  </si>
  <si>
    <t>Low Temp (LT)</t>
  </si>
  <si>
    <t>No</t>
  </si>
  <si>
    <t>CHOOSE POWER SYSTEM</t>
  </si>
  <si>
    <t>PS REDUNDANCY BOARD</t>
  </si>
  <si>
    <t>SYSTEM CONFIGURATION
VF-2420-96X288-20-RGB G5 @1</t>
  </si>
  <si>
    <t>SYSTEM CONFIGURATION
VS-5360-32X48-20-RGB G2 @2</t>
  </si>
  <si>
    <t>VFC 2
SIGN 1, 2</t>
  </si>
  <si>
    <t>LINE</t>
  </si>
  <si>
    <t>VX</t>
  </si>
  <si>
    <t>SYSTEM CONFIGURATION
VX-2420-48X48-20-RGB G4 @5</t>
  </si>
  <si>
    <t>VFC 3
SIGN 1, 2, 3, 4, 5</t>
  </si>
  <si>
    <t>Module Output - 2</t>
  </si>
  <si>
    <t>ON 1ST DISPLAY INTERFACE</t>
  </si>
  <si>
    <t>VFC 1 - SYSTEM BACKUP FILES - VF-2420 @1</t>
  </si>
  <si>
    <t>VFC 2 - SYSTEM BACKUP FILES - VS-5360 @2</t>
  </si>
  <si>
    <t>VFC 3 - SYSTEM BACKUP FILES - VX-2420 @5</t>
  </si>
  <si>
    <t>C35448 Caltrans, Site Config, VF-2420 @1, VS-5360 @2, VX-2420 @5</t>
  </si>
  <si>
    <t>DD5938502</t>
  </si>
  <si>
    <t>Gen IV</t>
  </si>
  <si>
    <t>VFC 1, 2, 3 - TRANSLATION TABLE</t>
  </si>
  <si>
    <t>DD5938800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</si>
</sst>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7" xfId="0" applyBorder="1"/>
    <xf numFmtId="0" fontId="0" fillId="0" borderId="28" xfId="0" applyBorder="1"/>
    <xf numFmtId="0" fontId="0" fillId="0" borderId="28" xfId="0" quotePrefix="1" applyBorder="1"/>
    <xf numFmtId="0" fontId="0" fillId="0" borderId="14" xfId="0" quotePrefix="1" applyBorder="1"/>
    <xf numFmtId="0" fontId="0" fillId="2" borderId="17" xfId="0" quotePrefix="1" applyFill="1" applyBorder="1"/>
    <xf numFmtId="0" fontId="0" fillId="2" borderId="17" xfId="0" quotePrefix="1" applyFill="1" applyBorder="1" applyAlignment="1">
      <alignment horizontal="left"/>
    </xf>
    <xf numFmtId="9" fontId="0" fillId="2" borderId="17" xfId="0" quotePrefix="1" applyNumberFormat="1" applyFill="1" applyBorder="1" applyAlignment="1">
      <alignment horizontal="left"/>
    </xf>
    <xf numFmtId="0" fontId="0" fillId="0" borderId="31" xfId="0" quotePrefix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8" xfId="0" quotePrefix="1" applyBorder="1"/>
    <xf numFmtId="0" fontId="0" fillId="2" borderId="28" xfId="0" quotePrefix="1" applyFill="1" applyBorder="1"/>
    <xf numFmtId="0" fontId="0" fillId="0" borderId="27" xfId="0" quotePrefix="1" applyBorder="1"/>
    <xf numFmtId="0" fontId="0" fillId="0" borderId="33" xfId="0" applyBorder="1"/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4" xfId="0" quotePrefix="1" applyBorder="1"/>
    <xf numFmtId="0" fontId="0" fillId="0" borderId="40" xfId="0" quotePrefix="1" applyBorder="1"/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30" xfId="0" quotePrefix="1" applyBorder="1"/>
    <xf numFmtId="0" fontId="0" fillId="0" borderId="12" xfId="0" quotePrefix="1" applyBorder="1"/>
    <xf numFmtId="0" fontId="0" fillId="0" borderId="18" xfId="0" quotePrefix="1" applyBorder="1"/>
    <xf numFmtId="0" fontId="0" fillId="0" borderId="41" xfId="0" applyBorder="1"/>
    <xf numFmtId="0" fontId="0" fillId="0" borderId="42" xfId="0" quotePrefix="1" applyBorder="1"/>
    <xf numFmtId="0" fontId="0" fillId="0" borderId="9" xfId="0" quotePrefix="1" applyBorder="1"/>
    <xf numFmtId="0" fontId="0" fillId="0" borderId="17" xfId="0" quotePrefix="1" applyBorder="1"/>
    <xf numFmtId="0" fontId="0" fillId="0" borderId="2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21" xfId="0" applyBorder="1"/>
    <xf numFmtId="0" fontId="0" fillId="0" borderId="0" xfId="0" applyAlignment="1">
      <alignment horizontal="center" vertical="center"/>
    </xf>
    <xf numFmtId="0" fontId="0" fillId="0" borderId="40" xfId="0" applyBorder="1"/>
    <xf numFmtId="0" fontId="0" fillId="0" borderId="33" xfId="0" applyBorder="1" applyAlignment="1">
      <alignment horizontal="left"/>
    </xf>
    <xf numFmtId="0" fontId="4" fillId="0" borderId="40" xfId="0" applyFont="1" applyBorder="1"/>
    <xf numFmtId="0" fontId="0" fillId="0" borderId="48" xfId="0" applyBorder="1"/>
    <xf numFmtId="0" fontId="3" fillId="0" borderId="7" xfId="0" applyFon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3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1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left" vertical="center"/>
    </xf>
    <xf numFmtId="0" fontId="0" fillId="0" borderId="34" xfId="0" applyBorder="1" applyAlignment="1">
      <alignment horizontal="center"/>
    </xf>
    <xf numFmtId="0" fontId="0" fillId="0" borderId="37" xfId="0" applyBorder="1" applyAlignment="1">
      <alignment horizontal="center" vertical="center" wrapText="1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0" fillId="0" borderId="22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3" fillId="0" borderId="32" xfId="0" applyFont="1" applyBorder="1" applyAlignment="1">
      <alignment horizontal="center" wrapText="1"/>
    </xf>
    <xf numFmtId="0" fontId="0" fillId="0" borderId="36" xfId="0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0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2" borderId="21" xfId="0" quotePrefix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40" xfId="0" quotePrefix="1" applyBorder="1" applyAlignment="1">
      <alignment horizontal="left"/>
    </xf>
    <xf numFmtId="0" fontId="0" fillId="0" borderId="42" xfId="0" quotePrefix="1" applyBorder="1" applyAlignment="1">
      <alignment horizontal="left"/>
    </xf>
    <xf numFmtId="0" fontId="0" fillId="0" borderId="23" xfId="0" quotePrefix="1" applyBorder="1" applyAlignment="1">
      <alignment horizontal="left"/>
    </xf>
    <xf numFmtId="0" fontId="3" fillId="0" borderId="44" xfId="0" applyFont="1" applyBorder="1" applyAlignment="1">
      <alignment horizontal="center" wrapText="1"/>
    </xf>
    <xf numFmtId="0" fontId="3" fillId="0" borderId="45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3" fillId="0" borderId="46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4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41"/>
  <sheetViews>
    <sheetView tabSelected="1" workbookViewId="0">
      <selection activeCell="C1" sqref="C1:F1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4" width="23" customWidth="1"/>
    <col min="5" max="5" width="20.85546875" customWidth="1"/>
    <col min="6" max="6" width="25.85546875" customWidth="1"/>
    <col min="7" max="7" width="15.140625" customWidth="1"/>
  </cols>
  <sheetData>
    <row r="1" spans="2:9" ht="15.75" thickBot="1" x14ac:dyDescent="0.3">
      <c r="B1" s="24" t="s">
        <v>59</v>
      </c>
      <c r="C1" s="54" t="s">
        <v>95</v>
      </c>
      <c r="D1" s="54"/>
      <c r="E1" s="54"/>
      <c r="F1" s="54"/>
      <c r="G1" s="25" t="s">
        <v>0</v>
      </c>
    </row>
    <row r="2" spans="2:9" ht="30" customHeight="1" thickBot="1" x14ac:dyDescent="0.3">
      <c r="B2" s="74" t="s">
        <v>83</v>
      </c>
      <c r="C2" s="71"/>
      <c r="D2" s="71"/>
      <c r="E2" s="71"/>
      <c r="F2" s="71"/>
      <c r="G2" s="57" t="s">
        <v>66</v>
      </c>
    </row>
    <row r="3" spans="2:9" ht="15.75" thickBot="1" x14ac:dyDescent="0.3">
      <c r="B3" s="68" t="s">
        <v>1</v>
      </c>
      <c r="C3" s="65"/>
      <c r="D3" s="65" t="s">
        <v>2</v>
      </c>
      <c r="E3" s="65"/>
      <c r="F3" s="66"/>
      <c r="G3" s="69"/>
    </row>
    <row r="4" spans="2:9" x14ac:dyDescent="0.25">
      <c r="B4" s="60" t="s">
        <v>3</v>
      </c>
      <c r="C4" s="61"/>
      <c r="D4" s="61" t="s">
        <v>4</v>
      </c>
      <c r="E4" s="61"/>
      <c r="F4" s="64"/>
      <c r="G4" s="57" t="s">
        <v>67</v>
      </c>
    </row>
    <row r="5" spans="2:9" x14ac:dyDescent="0.25">
      <c r="B5" s="60" t="s">
        <v>5</v>
      </c>
      <c r="C5" s="61"/>
      <c r="D5" s="61" t="s">
        <v>6</v>
      </c>
      <c r="E5" s="61"/>
      <c r="F5" s="64"/>
      <c r="G5" s="58"/>
    </row>
    <row r="6" spans="2:9" x14ac:dyDescent="0.25">
      <c r="B6" s="67" t="s">
        <v>7</v>
      </c>
      <c r="C6" s="14" t="s">
        <v>8</v>
      </c>
      <c r="D6" s="61" t="s">
        <v>60</v>
      </c>
      <c r="E6" s="61"/>
      <c r="F6" s="64"/>
      <c r="G6" s="58"/>
    </row>
    <row r="7" spans="2:9" x14ac:dyDescent="0.25">
      <c r="B7" s="67"/>
      <c r="C7" s="14" t="s">
        <v>9</v>
      </c>
      <c r="D7" s="61" t="s">
        <v>10</v>
      </c>
      <c r="E7" s="61"/>
      <c r="F7" s="64"/>
      <c r="G7" s="58"/>
    </row>
    <row r="8" spans="2:9" x14ac:dyDescent="0.25">
      <c r="B8" s="67"/>
      <c r="C8" s="14" t="s">
        <v>11</v>
      </c>
      <c r="D8" s="61" t="s">
        <v>61</v>
      </c>
      <c r="E8" s="61"/>
      <c r="F8" s="64"/>
      <c r="G8" s="58"/>
      <c r="H8" s="33"/>
    </row>
    <row r="9" spans="2:9" x14ac:dyDescent="0.25">
      <c r="B9" s="67"/>
      <c r="C9" s="14" t="s">
        <v>12</v>
      </c>
      <c r="D9" s="62">
        <f>IF(D8="9x5","66 OR 46 - TYPE IN THE RIGHT ONE",IF(D8="16x16",20,IF(D8="24x16",20,(IF(D8="9x15",34,"SELECT MODULE SIZE")))))</f>
        <v>20</v>
      </c>
      <c r="E9" s="62"/>
      <c r="F9" s="63"/>
      <c r="G9" s="58"/>
      <c r="I9" s="4"/>
    </row>
    <row r="10" spans="2:9" x14ac:dyDescent="0.25">
      <c r="B10" s="60" t="s">
        <v>13</v>
      </c>
      <c r="C10" s="61"/>
      <c r="D10" s="62">
        <v>96</v>
      </c>
      <c r="E10" s="62"/>
      <c r="F10" s="63"/>
      <c r="G10" s="58"/>
    </row>
    <row r="11" spans="2:9" x14ac:dyDescent="0.25">
      <c r="B11" s="60" t="s">
        <v>14</v>
      </c>
      <c r="C11" s="61"/>
      <c r="D11" s="62">
        <v>288</v>
      </c>
      <c r="E11" s="62"/>
      <c r="F11" s="63"/>
      <c r="G11" s="58"/>
    </row>
    <row r="12" spans="2:9" x14ac:dyDescent="0.25">
      <c r="B12" s="60" t="s">
        <v>15</v>
      </c>
      <c r="C12" s="61"/>
      <c r="D12" s="61" t="s">
        <v>16</v>
      </c>
      <c r="E12" s="61"/>
      <c r="F12" s="64"/>
      <c r="G12" s="58"/>
    </row>
    <row r="13" spans="2:9" x14ac:dyDescent="0.25">
      <c r="B13" s="60" t="s">
        <v>17</v>
      </c>
      <c r="C13" s="61"/>
      <c r="D13" s="62">
        <v>1</v>
      </c>
      <c r="E13" s="62"/>
      <c r="F13" s="63"/>
      <c r="G13" s="58"/>
    </row>
    <row r="14" spans="2:9" ht="15.75" thickBot="1" x14ac:dyDescent="0.3">
      <c r="B14" s="83" t="s">
        <v>18</v>
      </c>
      <c r="C14" s="84"/>
      <c r="D14" s="89" t="s">
        <v>19</v>
      </c>
      <c r="E14" s="89"/>
      <c r="F14" s="90"/>
      <c r="G14" s="59"/>
    </row>
    <row r="15" spans="2:9" ht="15.75" thickBot="1" x14ac:dyDescent="0.3"/>
    <row r="16" spans="2:9" ht="15.75" thickBot="1" x14ac:dyDescent="0.3">
      <c r="B16" s="70" t="s">
        <v>20</v>
      </c>
      <c r="C16" s="71"/>
      <c r="D16" s="71"/>
      <c r="E16" s="71"/>
      <c r="F16" s="71"/>
      <c r="G16" s="57" t="s">
        <v>67</v>
      </c>
    </row>
    <row r="17" spans="2:7" x14ac:dyDescent="0.25">
      <c r="B17" s="85" t="s">
        <v>1</v>
      </c>
      <c r="C17" s="86"/>
      <c r="D17" s="22" t="s">
        <v>2</v>
      </c>
      <c r="E17" s="22" t="s">
        <v>21</v>
      </c>
      <c r="F17" s="23" t="s">
        <v>22</v>
      </c>
      <c r="G17" s="58"/>
    </row>
    <row r="18" spans="2:7" x14ac:dyDescent="0.25">
      <c r="B18" s="55" t="s">
        <v>23</v>
      </c>
      <c r="C18" s="56"/>
      <c r="D18" s="14" t="s">
        <v>24</v>
      </c>
      <c r="E18" s="14" t="s">
        <v>25</v>
      </c>
      <c r="F18" s="15" t="s">
        <v>26</v>
      </c>
      <c r="G18" s="58"/>
    </row>
    <row r="19" spans="2:7" x14ac:dyDescent="0.25">
      <c r="B19" s="55" t="s">
        <v>23</v>
      </c>
      <c r="C19" s="56"/>
      <c r="D19" s="14" t="s">
        <v>6</v>
      </c>
      <c r="E19" s="14" t="s">
        <v>25</v>
      </c>
      <c r="F19" s="15" t="s">
        <v>26</v>
      </c>
      <c r="G19" s="58"/>
    </row>
    <row r="20" spans="2:7" x14ac:dyDescent="0.25">
      <c r="B20" s="55" t="s">
        <v>23</v>
      </c>
      <c r="C20" s="56"/>
      <c r="D20" s="14" t="s">
        <v>27</v>
      </c>
      <c r="E20" s="14" t="s">
        <v>25</v>
      </c>
      <c r="F20" s="15" t="s">
        <v>26</v>
      </c>
      <c r="G20" s="58"/>
    </row>
    <row r="21" spans="2:7" x14ac:dyDescent="0.25">
      <c r="B21" s="55" t="s">
        <v>28</v>
      </c>
      <c r="C21" s="56"/>
      <c r="D21" s="14" t="s">
        <v>29</v>
      </c>
      <c r="E21" s="14" t="s">
        <v>25</v>
      </c>
      <c r="F21" s="15" t="s">
        <v>26</v>
      </c>
      <c r="G21" s="58"/>
    </row>
    <row r="22" spans="2:7" x14ac:dyDescent="0.25">
      <c r="B22" s="55" t="s">
        <v>28</v>
      </c>
      <c r="C22" s="56"/>
      <c r="D22" s="14" t="s">
        <v>7</v>
      </c>
      <c r="E22" s="14" t="s">
        <v>25</v>
      </c>
      <c r="F22" s="15" t="s">
        <v>26</v>
      </c>
      <c r="G22" s="58"/>
    </row>
    <row r="23" spans="2:7" x14ac:dyDescent="0.25">
      <c r="B23" s="55" t="s">
        <v>31</v>
      </c>
      <c r="C23" s="56"/>
      <c r="D23" s="14" t="s">
        <v>30</v>
      </c>
      <c r="E23" s="14" t="s">
        <v>25</v>
      </c>
      <c r="F23" s="15" t="s">
        <v>26</v>
      </c>
      <c r="G23" s="58"/>
    </row>
    <row r="24" spans="2:7" x14ac:dyDescent="0.25">
      <c r="B24" s="55" t="s">
        <v>32</v>
      </c>
      <c r="C24" s="56"/>
      <c r="D24" s="36" t="s">
        <v>35</v>
      </c>
      <c r="E24" s="36" t="s">
        <v>33</v>
      </c>
      <c r="F24" s="16"/>
      <c r="G24" s="58"/>
    </row>
    <row r="25" spans="2:7" x14ac:dyDescent="0.25">
      <c r="B25" s="55" t="s">
        <v>34</v>
      </c>
      <c r="C25" s="56"/>
      <c r="D25" s="36" t="s">
        <v>35</v>
      </c>
      <c r="E25" s="36"/>
      <c r="F25" s="15"/>
      <c r="G25" s="58"/>
    </row>
    <row r="26" spans="2:7" x14ac:dyDescent="0.25">
      <c r="B26" s="55" t="s">
        <v>36</v>
      </c>
      <c r="C26" s="56"/>
      <c r="D26" s="36" t="s">
        <v>35</v>
      </c>
      <c r="E26" s="36"/>
      <c r="F26" s="15"/>
      <c r="G26" s="58"/>
    </row>
    <row r="27" spans="2:7" x14ac:dyDescent="0.25">
      <c r="B27" s="55" t="s">
        <v>37</v>
      </c>
      <c r="C27" s="56"/>
      <c r="D27" s="36">
        <v>1</v>
      </c>
      <c r="E27" s="36" t="s">
        <v>33</v>
      </c>
      <c r="F27" s="16" t="s">
        <v>38</v>
      </c>
      <c r="G27" s="58"/>
    </row>
    <row r="28" spans="2:7" x14ac:dyDescent="0.25">
      <c r="B28" s="55" t="s">
        <v>39</v>
      </c>
      <c r="C28" s="56"/>
      <c r="D28" s="35" t="s">
        <v>35</v>
      </c>
      <c r="E28" s="36" t="s">
        <v>33</v>
      </c>
      <c r="F28" s="34" t="s">
        <v>33</v>
      </c>
      <c r="G28" s="58"/>
    </row>
    <row r="29" spans="2:7" x14ac:dyDescent="0.25">
      <c r="B29" s="55" t="s">
        <v>40</v>
      </c>
      <c r="C29" s="56"/>
      <c r="D29" s="36">
        <v>6</v>
      </c>
      <c r="E29" s="36" t="s">
        <v>33</v>
      </c>
      <c r="F29" s="16" t="s">
        <v>33</v>
      </c>
      <c r="G29" s="58"/>
    </row>
    <row r="30" spans="2:7" x14ac:dyDescent="0.25">
      <c r="B30" s="55" t="s">
        <v>41</v>
      </c>
      <c r="C30" s="56"/>
      <c r="D30" s="35" t="s">
        <v>35</v>
      </c>
      <c r="E30" s="36" t="s">
        <v>33</v>
      </c>
      <c r="F30" s="16" t="s">
        <v>33</v>
      </c>
      <c r="G30" s="58"/>
    </row>
    <row r="31" spans="2:7" x14ac:dyDescent="0.25">
      <c r="B31" s="55" t="s">
        <v>42</v>
      </c>
      <c r="C31" s="56"/>
      <c r="D31" s="35" t="s">
        <v>35</v>
      </c>
      <c r="E31" s="36" t="s">
        <v>33</v>
      </c>
      <c r="F31" s="16" t="s">
        <v>33</v>
      </c>
      <c r="G31" s="58"/>
    </row>
    <row r="32" spans="2:7" x14ac:dyDescent="0.25">
      <c r="B32" s="55" t="s">
        <v>43</v>
      </c>
      <c r="C32" s="56"/>
      <c r="D32" s="35" t="s">
        <v>35</v>
      </c>
      <c r="E32" s="36" t="s">
        <v>33</v>
      </c>
      <c r="F32" s="16" t="s">
        <v>33</v>
      </c>
      <c r="G32" s="58"/>
    </row>
    <row r="33" spans="2:7" x14ac:dyDescent="0.25">
      <c r="B33" s="55" t="s">
        <v>44</v>
      </c>
      <c r="C33" s="56"/>
      <c r="D33" s="35" t="s">
        <v>45</v>
      </c>
      <c r="E33" s="36" t="s">
        <v>33</v>
      </c>
      <c r="F33" s="16" t="s">
        <v>33</v>
      </c>
      <c r="G33" s="58"/>
    </row>
    <row r="34" spans="2:7" x14ac:dyDescent="0.25">
      <c r="B34" s="55" t="s">
        <v>46</v>
      </c>
      <c r="C34" s="56"/>
      <c r="D34" s="36" t="s">
        <v>35</v>
      </c>
      <c r="E34" s="36" t="s">
        <v>47</v>
      </c>
      <c r="F34" s="16" t="s">
        <v>33</v>
      </c>
      <c r="G34" s="58"/>
    </row>
    <row r="35" spans="2:7" x14ac:dyDescent="0.25">
      <c r="B35" s="55" t="s">
        <v>48</v>
      </c>
      <c r="C35" s="56"/>
      <c r="D35" s="36">
        <v>1</v>
      </c>
      <c r="E35" s="36" t="s">
        <v>33</v>
      </c>
      <c r="F35" s="16" t="s">
        <v>33</v>
      </c>
      <c r="G35" s="58"/>
    </row>
    <row r="36" spans="2:7" ht="15.75" thickBot="1" x14ac:dyDescent="0.3">
      <c r="B36" s="55" t="s">
        <v>49</v>
      </c>
      <c r="C36" s="56"/>
      <c r="D36" s="13" t="s">
        <v>62</v>
      </c>
      <c r="E36" s="13"/>
      <c r="F36" s="17"/>
      <c r="G36" s="59"/>
    </row>
    <row r="37" spans="2:7" ht="15.75" thickBot="1" x14ac:dyDescent="0.3">
      <c r="B37" s="29"/>
      <c r="C37" s="30"/>
      <c r="D37" s="30"/>
      <c r="E37" s="30"/>
      <c r="F37" s="31"/>
      <c r="G37" s="32"/>
    </row>
    <row r="38" spans="2:7" ht="15.75" thickBot="1" x14ac:dyDescent="0.3">
      <c r="B38" s="70" t="s">
        <v>50</v>
      </c>
      <c r="C38" s="71"/>
      <c r="D38" s="71"/>
      <c r="E38" s="71"/>
      <c r="F38" s="71"/>
      <c r="G38" s="57" t="s">
        <v>67</v>
      </c>
    </row>
    <row r="39" spans="2:7" x14ac:dyDescent="0.25">
      <c r="B39" s="87" t="s">
        <v>63</v>
      </c>
      <c r="C39" s="88"/>
      <c r="D39" s="21">
        <f>IF(B39="DOOR SWITCH 2 (TC)",1,"N/A")</f>
        <v>1</v>
      </c>
      <c r="E39" s="21">
        <f>IF(B39="DOOR SWITCH 2 (TC)",1,"N/A")</f>
        <v>1</v>
      </c>
      <c r="F39" s="26" t="str">
        <f>IF(B39="DOOR SWITCH 2 (TC)","VIP 1","N/A")</f>
        <v>VIP 1</v>
      </c>
      <c r="G39" s="58"/>
    </row>
    <row r="40" spans="2:7" hidden="1" x14ac:dyDescent="0.25">
      <c r="B40" s="91" t="s">
        <v>47</v>
      </c>
      <c r="C40" s="18" t="s">
        <v>47</v>
      </c>
      <c r="D40" s="19" t="s">
        <v>47</v>
      </c>
      <c r="E40" s="19" t="s">
        <v>47</v>
      </c>
      <c r="F40" s="27" t="s">
        <v>47</v>
      </c>
      <c r="G40" s="58"/>
    </row>
    <row r="41" spans="2:7" hidden="1" x14ac:dyDescent="0.25">
      <c r="B41" s="91"/>
      <c r="C41" s="19" t="s">
        <v>47</v>
      </c>
      <c r="D41" s="20" t="s">
        <v>47</v>
      </c>
      <c r="E41" s="19" t="s">
        <v>47</v>
      </c>
      <c r="F41" s="27"/>
      <c r="G41" s="58"/>
    </row>
    <row r="42" spans="2:7" x14ac:dyDescent="0.25">
      <c r="B42" s="43" t="s">
        <v>56</v>
      </c>
      <c r="C42" s="44" t="s">
        <v>64</v>
      </c>
      <c r="D42" s="44" t="str">
        <f>IF(B42="PS Redundancy Board","I/O Board Outputs - NO"," ")</f>
        <v>I/O Board Outputs - NO</v>
      </c>
      <c r="E42" s="44" t="str">
        <f>IF(B42="PS Redundancy Board","Sensor Address -1"," ")</f>
        <v>Sensor Address -1</v>
      </c>
      <c r="F42" s="44" t="s">
        <v>58</v>
      </c>
      <c r="G42" s="58"/>
    </row>
    <row r="43" spans="2:7" x14ac:dyDescent="0.25">
      <c r="B43" s="43" t="s">
        <v>56</v>
      </c>
      <c r="C43" s="44" t="s">
        <v>64</v>
      </c>
      <c r="D43" s="44" t="str">
        <f>IF(B43="PS Redundancy Board","I/O Board Outputs - NO"," ")</f>
        <v>I/O Board Outputs - NO</v>
      </c>
      <c r="E43" s="44" t="str">
        <f>IF(B43="PS Redundancy Board","Sensor Address -2"," ")</f>
        <v>Sensor Address -2</v>
      </c>
      <c r="F43" s="44" t="s">
        <v>58</v>
      </c>
      <c r="G43" s="58"/>
    </row>
    <row r="44" spans="2:7" ht="15.75" thickBot="1" x14ac:dyDescent="0.3">
      <c r="B44" s="72"/>
      <c r="C44" s="73"/>
      <c r="D44" s="37"/>
      <c r="E44" s="37"/>
      <c r="F44" s="28"/>
      <c r="G44" s="59"/>
    </row>
    <row r="45" spans="2:7" ht="15.75" thickBot="1" x14ac:dyDescent="0.3">
      <c r="C45" s="12"/>
      <c r="D45" s="12"/>
      <c r="E45" s="11"/>
      <c r="F45" s="4"/>
      <c r="G45" s="8"/>
    </row>
    <row r="46" spans="2:7" ht="30.75" customHeight="1" thickBot="1" x14ac:dyDescent="0.3">
      <c r="B46" s="76" t="s">
        <v>84</v>
      </c>
      <c r="C46" s="77"/>
      <c r="D46" s="77"/>
      <c r="E46" s="77"/>
      <c r="F46" s="77"/>
      <c r="G46" s="57" t="s">
        <v>66</v>
      </c>
    </row>
    <row r="47" spans="2:7" ht="15.75" thickBot="1" x14ac:dyDescent="0.3">
      <c r="B47" s="68" t="s">
        <v>1</v>
      </c>
      <c r="C47" s="65"/>
      <c r="D47" s="65" t="s">
        <v>2</v>
      </c>
      <c r="E47" s="65"/>
      <c r="F47" s="78"/>
      <c r="G47" s="69"/>
    </row>
    <row r="48" spans="2:7" x14ac:dyDescent="0.25">
      <c r="B48" s="60" t="s">
        <v>3</v>
      </c>
      <c r="C48" s="61"/>
      <c r="D48" s="61" t="s">
        <v>68</v>
      </c>
      <c r="E48" s="61"/>
      <c r="F48" s="79"/>
      <c r="G48" s="80" t="s">
        <v>85</v>
      </c>
    </row>
    <row r="49" spans="2:7" x14ac:dyDescent="0.25">
      <c r="B49" s="60" t="s">
        <v>5</v>
      </c>
      <c r="C49" s="61"/>
      <c r="D49" s="61" t="s">
        <v>6</v>
      </c>
      <c r="E49" s="61"/>
      <c r="F49" s="79"/>
      <c r="G49" s="81"/>
    </row>
    <row r="50" spans="2:7" x14ac:dyDescent="0.25">
      <c r="B50" s="67" t="s">
        <v>7</v>
      </c>
      <c r="C50" s="14" t="s">
        <v>8</v>
      </c>
      <c r="D50" s="61" t="s">
        <v>60</v>
      </c>
      <c r="E50" s="61"/>
      <c r="F50" s="79"/>
      <c r="G50" s="81"/>
    </row>
    <row r="51" spans="2:7" x14ac:dyDescent="0.25">
      <c r="B51" s="67"/>
      <c r="C51" s="14" t="s">
        <v>9</v>
      </c>
      <c r="D51" s="61" t="s">
        <v>69</v>
      </c>
      <c r="E51" s="61"/>
      <c r="F51" s="79"/>
      <c r="G51" s="81"/>
    </row>
    <row r="52" spans="2:7" x14ac:dyDescent="0.25">
      <c r="B52" s="67"/>
      <c r="C52" s="14" t="s">
        <v>11</v>
      </c>
      <c r="D52" s="61" t="s">
        <v>70</v>
      </c>
      <c r="E52" s="61"/>
      <c r="F52" s="79"/>
      <c r="G52" s="81"/>
    </row>
    <row r="53" spans="2:7" x14ac:dyDescent="0.25">
      <c r="B53" s="67"/>
      <c r="C53" s="14" t="s">
        <v>12</v>
      </c>
      <c r="D53" s="62">
        <v>20</v>
      </c>
      <c r="E53" s="62"/>
      <c r="F53" s="97"/>
      <c r="G53" s="81"/>
    </row>
    <row r="54" spans="2:7" x14ac:dyDescent="0.25">
      <c r="B54" s="60" t="s">
        <v>13</v>
      </c>
      <c r="C54" s="61"/>
      <c r="D54" s="62">
        <v>32</v>
      </c>
      <c r="E54" s="62"/>
      <c r="F54" s="97"/>
      <c r="G54" s="81"/>
    </row>
    <row r="55" spans="2:7" x14ac:dyDescent="0.25">
      <c r="B55" s="60" t="s">
        <v>14</v>
      </c>
      <c r="C55" s="61"/>
      <c r="D55" s="62">
        <v>48</v>
      </c>
      <c r="E55" s="62"/>
      <c r="F55" s="97"/>
      <c r="G55" s="81"/>
    </row>
    <row r="56" spans="2:7" x14ac:dyDescent="0.25">
      <c r="B56" s="60" t="s">
        <v>15</v>
      </c>
      <c r="C56" s="61"/>
      <c r="D56" s="61" t="s">
        <v>16</v>
      </c>
      <c r="E56" s="61"/>
      <c r="F56" s="79"/>
      <c r="G56" s="81"/>
    </row>
    <row r="57" spans="2:7" x14ac:dyDescent="0.25">
      <c r="B57" s="48" t="s">
        <v>17</v>
      </c>
      <c r="C57" s="14" t="s">
        <v>71</v>
      </c>
      <c r="D57" s="62">
        <v>1</v>
      </c>
      <c r="E57" s="62"/>
      <c r="F57" s="97"/>
      <c r="G57" s="81"/>
    </row>
    <row r="58" spans="2:7" ht="15.75" thickBot="1" x14ac:dyDescent="0.3">
      <c r="B58" s="83" t="s">
        <v>18</v>
      </c>
      <c r="C58" s="84"/>
      <c r="D58" s="89" t="s">
        <v>19</v>
      </c>
      <c r="E58" s="89"/>
      <c r="F58" s="98"/>
      <c r="G58" s="82"/>
    </row>
    <row r="59" spans="2:7" ht="15.75" thickBot="1" x14ac:dyDescent="0.3"/>
    <row r="60" spans="2:7" ht="15.75" thickBot="1" x14ac:dyDescent="0.3">
      <c r="B60" s="70" t="s">
        <v>20</v>
      </c>
      <c r="C60" s="71"/>
      <c r="D60" s="71"/>
      <c r="E60" s="71"/>
      <c r="F60" s="71"/>
      <c r="G60" s="57" t="s">
        <v>85</v>
      </c>
    </row>
    <row r="61" spans="2:7" x14ac:dyDescent="0.25">
      <c r="B61" s="68" t="s">
        <v>1</v>
      </c>
      <c r="C61" s="65"/>
      <c r="D61" s="45" t="s">
        <v>2</v>
      </c>
      <c r="E61" s="45" t="s">
        <v>21</v>
      </c>
      <c r="F61" s="46" t="s">
        <v>22</v>
      </c>
      <c r="G61" s="58"/>
    </row>
    <row r="62" spans="2:7" x14ac:dyDescent="0.25">
      <c r="B62" s="60" t="s">
        <v>72</v>
      </c>
      <c r="C62" s="61"/>
      <c r="D62" s="14" t="s">
        <v>73</v>
      </c>
      <c r="E62" s="14" t="s">
        <v>25</v>
      </c>
      <c r="F62" s="15" t="s">
        <v>26</v>
      </c>
      <c r="G62" s="58"/>
    </row>
    <row r="63" spans="2:7" x14ac:dyDescent="0.25">
      <c r="B63" s="60" t="s">
        <v>28</v>
      </c>
      <c r="C63" s="61"/>
      <c r="D63" s="14" t="s">
        <v>74</v>
      </c>
      <c r="E63" s="14" t="s">
        <v>25</v>
      </c>
      <c r="F63" s="15" t="s">
        <v>26</v>
      </c>
      <c r="G63" s="58"/>
    </row>
    <row r="64" spans="2:7" x14ac:dyDescent="0.25">
      <c r="B64" s="60" t="s">
        <v>31</v>
      </c>
      <c r="C64" s="61"/>
      <c r="D64" s="14" t="s">
        <v>35</v>
      </c>
      <c r="E64" s="44" t="s">
        <v>33</v>
      </c>
      <c r="F64" s="16" t="s">
        <v>33</v>
      </c>
      <c r="G64" s="58"/>
    </row>
    <row r="65" spans="2:7" x14ac:dyDescent="0.25">
      <c r="B65" s="60" t="s">
        <v>32</v>
      </c>
      <c r="C65" s="61"/>
      <c r="D65" s="36" t="s">
        <v>35</v>
      </c>
      <c r="E65" s="36" t="s">
        <v>33</v>
      </c>
      <c r="F65" s="16" t="s">
        <v>33</v>
      </c>
      <c r="G65" s="58"/>
    </row>
    <row r="66" spans="2:7" x14ac:dyDescent="0.25">
      <c r="B66" s="60" t="s">
        <v>75</v>
      </c>
      <c r="C66" s="61"/>
      <c r="D66" s="36" t="s">
        <v>35</v>
      </c>
      <c r="E66" s="36" t="s">
        <v>33</v>
      </c>
      <c r="F66" s="16" t="s">
        <v>33</v>
      </c>
      <c r="G66" s="58"/>
    </row>
    <row r="67" spans="2:7" x14ac:dyDescent="0.25">
      <c r="B67" s="60" t="s">
        <v>76</v>
      </c>
      <c r="C67" s="61"/>
      <c r="D67" s="36" t="s">
        <v>35</v>
      </c>
      <c r="E67" s="36" t="s">
        <v>33</v>
      </c>
      <c r="F67" s="16" t="s">
        <v>33</v>
      </c>
      <c r="G67" s="58"/>
    </row>
    <row r="68" spans="2:7" x14ac:dyDescent="0.25">
      <c r="B68" s="60" t="s">
        <v>77</v>
      </c>
      <c r="C68" s="61"/>
      <c r="D68" s="35" t="s">
        <v>35</v>
      </c>
      <c r="E68" s="36" t="s">
        <v>33</v>
      </c>
      <c r="F68" s="16" t="s">
        <v>33</v>
      </c>
      <c r="G68" s="58"/>
    </row>
    <row r="69" spans="2:7" x14ac:dyDescent="0.25">
      <c r="B69" s="60" t="s">
        <v>39</v>
      </c>
      <c r="C69" s="61"/>
      <c r="D69" s="35" t="s">
        <v>35</v>
      </c>
      <c r="E69" s="36" t="s">
        <v>33</v>
      </c>
      <c r="F69" s="16" t="s">
        <v>33</v>
      </c>
      <c r="G69" s="58"/>
    </row>
    <row r="70" spans="2:7" x14ac:dyDescent="0.25">
      <c r="B70" s="60" t="s">
        <v>40</v>
      </c>
      <c r="C70" s="61"/>
      <c r="D70" s="35" t="s">
        <v>45</v>
      </c>
      <c r="E70" s="36" t="s">
        <v>33</v>
      </c>
      <c r="F70" s="16" t="s">
        <v>33</v>
      </c>
      <c r="G70" s="58"/>
    </row>
    <row r="71" spans="2:7" x14ac:dyDescent="0.25">
      <c r="B71" s="60" t="s">
        <v>78</v>
      </c>
      <c r="C71" s="61"/>
      <c r="D71" s="35" t="s">
        <v>79</v>
      </c>
      <c r="E71" s="36" t="s">
        <v>33</v>
      </c>
      <c r="F71" s="16" t="s">
        <v>33</v>
      </c>
      <c r="G71" s="58"/>
    </row>
    <row r="72" spans="2:7" x14ac:dyDescent="0.25">
      <c r="B72" s="60" t="s">
        <v>41</v>
      </c>
      <c r="C72" s="61"/>
      <c r="D72" s="36" t="s">
        <v>35</v>
      </c>
      <c r="E72" s="36" t="s">
        <v>33</v>
      </c>
      <c r="F72" s="16" t="s">
        <v>33</v>
      </c>
      <c r="G72" s="58"/>
    </row>
    <row r="73" spans="2:7" x14ac:dyDescent="0.25">
      <c r="B73" s="60" t="s">
        <v>42</v>
      </c>
      <c r="C73" s="61"/>
      <c r="D73" s="36" t="s">
        <v>35</v>
      </c>
      <c r="E73" s="36" t="s">
        <v>33</v>
      </c>
      <c r="F73" s="16" t="s">
        <v>33</v>
      </c>
      <c r="G73" s="58"/>
    </row>
    <row r="74" spans="2:7" x14ac:dyDescent="0.25">
      <c r="B74" s="60" t="s">
        <v>43</v>
      </c>
      <c r="C74" s="61"/>
      <c r="D74" s="35" t="s">
        <v>35</v>
      </c>
      <c r="E74" s="36" t="s">
        <v>33</v>
      </c>
      <c r="F74" s="16" t="s">
        <v>33</v>
      </c>
      <c r="G74" s="58"/>
    </row>
    <row r="75" spans="2:7" x14ac:dyDescent="0.25">
      <c r="B75" s="60" t="s">
        <v>44</v>
      </c>
      <c r="C75" s="61"/>
      <c r="D75" s="36" t="s">
        <v>45</v>
      </c>
      <c r="E75" s="36" t="s">
        <v>33</v>
      </c>
      <c r="F75" s="16" t="s">
        <v>33</v>
      </c>
      <c r="G75" s="58"/>
    </row>
    <row r="76" spans="2:7" x14ac:dyDescent="0.25">
      <c r="B76" s="60" t="s">
        <v>46</v>
      </c>
      <c r="C76" s="61"/>
      <c r="D76" s="36" t="s">
        <v>80</v>
      </c>
      <c r="E76" s="36" t="s">
        <v>47</v>
      </c>
      <c r="F76" s="16" t="s">
        <v>33</v>
      </c>
      <c r="G76" s="58"/>
    </row>
    <row r="77" spans="2:7" x14ac:dyDescent="0.25">
      <c r="B77" s="60" t="s">
        <v>48</v>
      </c>
      <c r="C77" s="61"/>
      <c r="D77" s="36" t="s">
        <v>80</v>
      </c>
      <c r="E77" s="36"/>
      <c r="F77" s="16"/>
      <c r="G77" s="58"/>
    </row>
    <row r="78" spans="2:7" ht="15.75" thickBot="1" x14ac:dyDescent="0.3">
      <c r="B78" s="99" t="s">
        <v>81</v>
      </c>
      <c r="C78" s="89"/>
      <c r="D78" s="37" t="s">
        <v>82</v>
      </c>
      <c r="E78" s="40" t="s">
        <v>33</v>
      </c>
      <c r="F78" s="28"/>
      <c r="G78" s="59"/>
    </row>
    <row r="79" spans="2:7" ht="15.75" thickBot="1" x14ac:dyDescent="0.3">
      <c r="B79" s="12"/>
      <c r="C79" s="12"/>
      <c r="D79" s="12"/>
      <c r="E79" s="4"/>
      <c r="F79" s="4"/>
      <c r="G79" s="49"/>
    </row>
    <row r="80" spans="2:7" ht="31.5" customHeight="1" thickBot="1" x14ac:dyDescent="0.3">
      <c r="B80" s="100" t="s">
        <v>88</v>
      </c>
      <c r="C80" s="101"/>
      <c r="D80" s="101"/>
      <c r="E80" s="101"/>
      <c r="F80" s="102"/>
      <c r="G80" s="80" t="s">
        <v>66</v>
      </c>
    </row>
    <row r="81" spans="2:7" ht="15.75" thickBot="1" x14ac:dyDescent="0.3">
      <c r="B81" s="68" t="s">
        <v>1</v>
      </c>
      <c r="C81" s="65"/>
      <c r="D81" s="65" t="s">
        <v>2</v>
      </c>
      <c r="E81" s="65"/>
      <c r="F81" s="78"/>
      <c r="G81" s="103"/>
    </row>
    <row r="82" spans="2:7" x14ac:dyDescent="0.25">
      <c r="B82" s="60" t="s">
        <v>3</v>
      </c>
      <c r="C82" s="61"/>
      <c r="D82" s="61" t="s">
        <v>87</v>
      </c>
      <c r="E82" s="61"/>
      <c r="F82" s="79"/>
      <c r="G82" s="80" t="s">
        <v>89</v>
      </c>
    </row>
    <row r="83" spans="2:7" x14ac:dyDescent="0.25">
      <c r="B83" s="60" t="s">
        <v>5</v>
      </c>
      <c r="C83" s="61"/>
      <c r="D83" s="61" t="s">
        <v>6</v>
      </c>
      <c r="E83" s="61"/>
      <c r="F83" s="79"/>
      <c r="G83" s="81"/>
    </row>
    <row r="84" spans="2:7" x14ac:dyDescent="0.25">
      <c r="B84" s="67" t="s">
        <v>7</v>
      </c>
      <c r="C84" s="14" t="s">
        <v>8</v>
      </c>
      <c r="D84" s="61" t="s">
        <v>60</v>
      </c>
      <c r="E84" s="61"/>
      <c r="F84" s="79"/>
      <c r="G84" s="81"/>
    </row>
    <row r="85" spans="2:7" x14ac:dyDescent="0.25">
      <c r="B85" s="67"/>
      <c r="C85" s="14" t="s">
        <v>9</v>
      </c>
      <c r="D85" s="61" t="s">
        <v>10</v>
      </c>
      <c r="E85" s="61"/>
      <c r="F85" s="79"/>
      <c r="G85" s="81"/>
    </row>
    <row r="86" spans="2:7" x14ac:dyDescent="0.25">
      <c r="B86" s="67"/>
      <c r="C86" s="14" t="s">
        <v>11</v>
      </c>
      <c r="D86" s="61" t="s">
        <v>61</v>
      </c>
      <c r="E86" s="61"/>
      <c r="F86" s="79"/>
      <c r="G86" s="81"/>
    </row>
    <row r="87" spans="2:7" x14ac:dyDescent="0.25">
      <c r="B87" s="67"/>
      <c r="C87" s="14" t="s">
        <v>12</v>
      </c>
      <c r="D87" s="62">
        <v>20</v>
      </c>
      <c r="E87" s="62"/>
      <c r="F87" s="97"/>
      <c r="G87" s="81"/>
    </row>
    <row r="88" spans="2:7" x14ac:dyDescent="0.25">
      <c r="B88" s="60" t="s">
        <v>13</v>
      </c>
      <c r="C88" s="61"/>
      <c r="D88" s="62">
        <v>48</v>
      </c>
      <c r="E88" s="62"/>
      <c r="F88" s="97"/>
      <c r="G88" s="81"/>
    </row>
    <row r="89" spans="2:7" x14ac:dyDescent="0.25">
      <c r="B89" s="60" t="s">
        <v>14</v>
      </c>
      <c r="C89" s="61"/>
      <c r="D89" s="62">
        <v>48</v>
      </c>
      <c r="E89" s="62"/>
      <c r="F89" s="97"/>
      <c r="G89" s="81"/>
    </row>
    <row r="90" spans="2:7" x14ac:dyDescent="0.25">
      <c r="B90" s="60" t="s">
        <v>15</v>
      </c>
      <c r="C90" s="61"/>
      <c r="D90" s="61" t="s">
        <v>16</v>
      </c>
      <c r="E90" s="61"/>
      <c r="F90" s="79"/>
      <c r="G90" s="81"/>
    </row>
    <row r="91" spans="2:7" x14ac:dyDescent="0.25">
      <c r="B91" s="48" t="s">
        <v>17</v>
      </c>
      <c r="C91" s="14"/>
      <c r="D91" s="62">
        <v>1</v>
      </c>
      <c r="E91" s="62"/>
      <c r="F91" s="97"/>
      <c r="G91" s="81"/>
    </row>
    <row r="92" spans="2:7" ht="15.75" thickBot="1" x14ac:dyDescent="0.3">
      <c r="B92" s="83" t="s">
        <v>18</v>
      </c>
      <c r="C92" s="84"/>
      <c r="D92" s="89" t="s">
        <v>19</v>
      </c>
      <c r="E92" s="89"/>
      <c r="F92" s="98"/>
      <c r="G92" s="82"/>
    </row>
    <row r="93" spans="2:7" ht="15.75" thickBot="1" x14ac:dyDescent="0.3"/>
    <row r="94" spans="2:7" ht="15.75" thickBot="1" x14ac:dyDescent="0.3">
      <c r="B94" s="106" t="s">
        <v>20</v>
      </c>
      <c r="C94" s="101"/>
      <c r="D94" s="101"/>
      <c r="E94" s="101"/>
      <c r="F94" s="102"/>
      <c r="G94" s="80" t="s">
        <v>89</v>
      </c>
    </row>
    <row r="95" spans="2:7" x14ac:dyDescent="0.25">
      <c r="B95" s="68" t="s">
        <v>1</v>
      </c>
      <c r="C95" s="65"/>
      <c r="D95" s="45" t="s">
        <v>2</v>
      </c>
      <c r="E95" s="45" t="s">
        <v>21</v>
      </c>
      <c r="F95" s="47" t="s">
        <v>22</v>
      </c>
      <c r="G95" s="81"/>
    </row>
    <row r="96" spans="2:7" x14ac:dyDescent="0.25">
      <c r="B96" s="60" t="s">
        <v>23</v>
      </c>
      <c r="C96" s="61"/>
      <c r="D96" s="14" t="s">
        <v>86</v>
      </c>
      <c r="E96" s="14" t="s">
        <v>25</v>
      </c>
      <c r="F96" s="50" t="s">
        <v>26</v>
      </c>
      <c r="G96" s="81"/>
    </row>
    <row r="97" spans="2:7" x14ac:dyDescent="0.25">
      <c r="B97" s="60" t="s">
        <v>28</v>
      </c>
      <c r="C97" s="61"/>
      <c r="D97" s="14" t="s">
        <v>7</v>
      </c>
      <c r="E97" s="14" t="s">
        <v>25</v>
      </c>
      <c r="F97" s="50" t="s">
        <v>26</v>
      </c>
      <c r="G97" s="81"/>
    </row>
    <row r="98" spans="2:7" x14ac:dyDescent="0.25">
      <c r="B98" s="60" t="s">
        <v>31</v>
      </c>
      <c r="C98" s="61"/>
      <c r="D98" s="14" t="s">
        <v>35</v>
      </c>
      <c r="E98" s="44" t="s">
        <v>33</v>
      </c>
      <c r="F98" s="34" t="s">
        <v>33</v>
      </c>
      <c r="G98" s="81"/>
    </row>
    <row r="99" spans="2:7" x14ac:dyDescent="0.25">
      <c r="B99" s="60" t="s">
        <v>32</v>
      </c>
      <c r="C99" s="61"/>
      <c r="D99" s="36" t="s">
        <v>35</v>
      </c>
      <c r="E99" s="36" t="s">
        <v>33</v>
      </c>
      <c r="F99" s="34"/>
      <c r="G99" s="81"/>
    </row>
    <row r="100" spans="2:7" x14ac:dyDescent="0.25">
      <c r="B100" s="60" t="s">
        <v>34</v>
      </c>
      <c r="C100" s="61"/>
      <c r="D100" s="36" t="s">
        <v>35</v>
      </c>
      <c r="E100" s="36"/>
      <c r="F100" s="50"/>
      <c r="G100" s="81"/>
    </row>
    <row r="101" spans="2:7" x14ac:dyDescent="0.25">
      <c r="B101" s="60" t="s">
        <v>36</v>
      </c>
      <c r="C101" s="61"/>
      <c r="D101" s="36" t="s">
        <v>35</v>
      </c>
      <c r="E101" s="36"/>
      <c r="F101" s="50"/>
      <c r="G101" s="81"/>
    </row>
    <row r="102" spans="2:7" x14ac:dyDescent="0.25">
      <c r="B102" s="60" t="s">
        <v>37</v>
      </c>
      <c r="C102" s="61"/>
      <c r="D102" s="36">
        <v>1</v>
      </c>
      <c r="E102" s="36" t="s">
        <v>33</v>
      </c>
      <c r="F102" s="34" t="s">
        <v>38</v>
      </c>
      <c r="G102" s="81"/>
    </row>
    <row r="103" spans="2:7" x14ac:dyDescent="0.25">
      <c r="B103" s="60" t="s">
        <v>39</v>
      </c>
      <c r="C103" s="61"/>
      <c r="D103" s="36" t="s">
        <v>35</v>
      </c>
      <c r="E103" s="36" t="s">
        <v>33</v>
      </c>
      <c r="F103" s="34"/>
      <c r="G103" s="81"/>
    </row>
    <row r="104" spans="2:7" x14ac:dyDescent="0.25">
      <c r="B104" s="60" t="s">
        <v>40</v>
      </c>
      <c r="C104" s="61"/>
      <c r="D104" s="36">
        <v>1</v>
      </c>
      <c r="E104" s="36" t="s">
        <v>33</v>
      </c>
      <c r="F104" s="34" t="s">
        <v>33</v>
      </c>
      <c r="G104" s="81"/>
    </row>
    <row r="105" spans="2:7" x14ac:dyDescent="0.25">
      <c r="B105" s="60" t="s">
        <v>41</v>
      </c>
      <c r="C105" s="61"/>
      <c r="D105" s="35" t="s">
        <v>35</v>
      </c>
      <c r="E105" s="36" t="s">
        <v>33</v>
      </c>
      <c r="F105" s="34" t="s">
        <v>33</v>
      </c>
      <c r="G105" s="81"/>
    </row>
    <row r="106" spans="2:7" x14ac:dyDescent="0.25">
      <c r="B106" s="60" t="s">
        <v>42</v>
      </c>
      <c r="C106" s="61"/>
      <c r="D106" s="35" t="s">
        <v>35</v>
      </c>
      <c r="E106" s="36" t="s">
        <v>33</v>
      </c>
      <c r="F106" s="34" t="s">
        <v>33</v>
      </c>
      <c r="G106" s="81"/>
    </row>
    <row r="107" spans="2:7" x14ac:dyDescent="0.25">
      <c r="B107" s="60" t="s">
        <v>43</v>
      </c>
      <c r="C107" s="61"/>
      <c r="D107" s="35" t="s">
        <v>35</v>
      </c>
      <c r="E107" s="36" t="s">
        <v>33</v>
      </c>
      <c r="F107" s="34" t="s">
        <v>33</v>
      </c>
      <c r="G107" s="81"/>
    </row>
    <row r="108" spans="2:7" x14ac:dyDescent="0.25">
      <c r="B108" s="60" t="s">
        <v>44</v>
      </c>
      <c r="C108" s="61"/>
      <c r="D108" s="35" t="s">
        <v>45</v>
      </c>
      <c r="E108" s="36" t="s">
        <v>33</v>
      </c>
      <c r="F108" s="34" t="s">
        <v>33</v>
      </c>
      <c r="G108" s="81"/>
    </row>
    <row r="109" spans="2:7" x14ac:dyDescent="0.25">
      <c r="B109" s="60" t="s">
        <v>46</v>
      </c>
      <c r="C109" s="61"/>
      <c r="D109" s="36" t="s">
        <v>35</v>
      </c>
      <c r="E109" s="36" t="s">
        <v>33</v>
      </c>
      <c r="F109" s="34" t="s">
        <v>33</v>
      </c>
      <c r="G109" s="81"/>
    </row>
    <row r="110" spans="2:7" x14ac:dyDescent="0.25">
      <c r="B110" s="60" t="s">
        <v>48</v>
      </c>
      <c r="C110" s="61"/>
      <c r="D110" s="36">
        <v>1</v>
      </c>
      <c r="E110" s="36" t="s">
        <v>33</v>
      </c>
      <c r="F110" s="34" t="s">
        <v>33</v>
      </c>
      <c r="G110" s="81"/>
    </row>
    <row r="111" spans="2:7" ht="15.75" thickBot="1" x14ac:dyDescent="0.3">
      <c r="B111" s="83" t="s">
        <v>49</v>
      </c>
      <c r="C111" s="84"/>
      <c r="D111" s="37" t="s">
        <v>97</v>
      </c>
      <c r="E111" s="37"/>
      <c r="F111" s="42"/>
      <c r="G111" s="82"/>
    </row>
    <row r="112" spans="2:7" ht="15.75" thickBot="1" x14ac:dyDescent="0.3">
      <c r="B112" s="51"/>
      <c r="C112" s="51"/>
      <c r="D112" s="30"/>
      <c r="E112" s="30"/>
      <c r="F112" s="31"/>
      <c r="G112" s="32"/>
    </row>
    <row r="113" spans="2:7" x14ac:dyDescent="0.25">
      <c r="B113" s="104" t="s">
        <v>50</v>
      </c>
      <c r="C113" s="105"/>
      <c r="D113" s="105"/>
      <c r="E113" s="105"/>
      <c r="F113" s="105"/>
      <c r="G113" s="57" t="s">
        <v>89</v>
      </c>
    </row>
    <row r="114" spans="2:7" x14ac:dyDescent="0.25">
      <c r="B114" s="43" t="s">
        <v>56</v>
      </c>
      <c r="C114" s="44" t="s">
        <v>90</v>
      </c>
      <c r="D114" s="44" t="str">
        <f>IF(B114="PS Redundancy Board","I/O Board Outputs - NO"," ")</f>
        <v>I/O Board Outputs - NO</v>
      </c>
      <c r="E114" s="44" t="str">
        <f>IF(B114="PS Redundancy Board","Sensor Address -1"," ")</f>
        <v>Sensor Address -1</v>
      </c>
      <c r="F114" s="52" t="s">
        <v>91</v>
      </c>
      <c r="G114" s="58"/>
    </row>
    <row r="115" spans="2:7" ht="15.75" thickBot="1" x14ac:dyDescent="0.3">
      <c r="B115" s="72" t="s">
        <v>47</v>
      </c>
      <c r="C115" s="73"/>
      <c r="D115" s="13"/>
      <c r="E115" s="13"/>
      <c r="F115" s="17"/>
      <c r="G115" s="59"/>
    </row>
    <row r="116" spans="2:7" ht="15.75" thickBot="1" x14ac:dyDescent="0.3">
      <c r="C116" s="12"/>
      <c r="D116" s="12"/>
      <c r="E116" s="11"/>
      <c r="F116" s="4"/>
      <c r="G116" s="8"/>
    </row>
    <row r="117" spans="2:7" ht="15.75" thickBot="1" x14ac:dyDescent="0.3">
      <c r="B117" s="70" t="s">
        <v>51</v>
      </c>
      <c r="C117" s="71"/>
      <c r="D117" s="71"/>
      <c r="E117" s="71"/>
      <c r="F117" s="71"/>
      <c r="G117" s="75"/>
    </row>
    <row r="118" spans="2:7" x14ac:dyDescent="0.25">
      <c r="B118" s="92" t="s">
        <v>92</v>
      </c>
      <c r="C118" s="93"/>
      <c r="D118" s="93"/>
      <c r="E118" s="38" t="s">
        <v>65</v>
      </c>
      <c r="F118" s="41" t="s">
        <v>57</v>
      </c>
      <c r="G118" s="58"/>
    </row>
    <row r="119" spans="2:7" x14ac:dyDescent="0.25">
      <c r="B119" s="94" t="s">
        <v>93</v>
      </c>
      <c r="C119" s="95"/>
      <c r="D119" s="96"/>
      <c r="E119" s="39" t="s">
        <v>96</v>
      </c>
      <c r="F119" s="53" t="s">
        <v>57</v>
      </c>
      <c r="G119" s="58"/>
    </row>
    <row r="120" spans="2:7" x14ac:dyDescent="0.25">
      <c r="B120" s="94" t="s">
        <v>94</v>
      </c>
      <c r="C120" s="95"/>
      <c r="D120" s="96"/>
      <c r="E120" s="39" t="s">
        <v>99</v>
      </c>
      <c r="F120" s="53" t="s">
        <v>57</v>
      </c>
      <c r="G120" s="58"/>
    </row>
    <row r="121" spans="2:7" x14ac:dyDescent="0.25">
      <c r="B121" s="94" t="s">
        <v>98</v>
      </c>
      <c r="C121" s="95"/>
      <c r="D121" s="96"/>
      <c r="E121" s="39" t="s">
        <v>52</v>
      </c>
      <c r="F121" s="34" t="str">
        <f>IF(E121="N/A", "AUTO", "GUIDE - DD3513398")</f>
        <v>AUTO</v>
      </c>
      <c r="G121" s="58"/>
    </row>
    <row r="122" spans="2:7" ht="15.75" thickBot="1" x14ac:dyDescent="0.3">
      <c r="B122" s="83" t="s">
        <v>53</v>
      </c>
      <c r="C122" s="84"/>
      <c r="D122" s="84"/>
      <c r="E122" s="40" t="s">
        <v>52</v>
      </c>
      <c r="F122" s="42" t="str">
        <f>IF(E122="N/A", " ", "GUIDE - DD3350029")</f>
        <v xml:space="preserve"> </v>
      </c>
      <c r="G122" s="59"/>
    </row>
    <row r="123" spans="2:7" x14ac:dyDescent="0.25">
      <c r="C123" s="12"/>
      <c r="D123" s="12"/>
      <c r="E123" s="11"/>
      <c r="F123" s="4"/>
      <c r="G123" s="8"/>
    </row>
    <row r="124" spans="2:7" ht="15.75" thickBot="1" x14ac:dyDescent="0.3"/>
    <row r="125" spans="2:7" x14ac:dyDescent="0.25">
      <c r="B125" s="9" t="s">
        <v>54</v>
      </c>
      <c r="C125" s="10"/>
      <c r="D125" s="10"/>
      <c r="E125" s="10"/>
      <c r="F125" s="10"/>
      <c r="G125" s="1"/>
    </row>
    <row r="126" spans="2:7" x14ac:dyDescent="0.25">
      <c r="B126" s="3"/>
      <c r="G126" s="2"/>
    </row>
    <row r="127" spans="2:7" x14ac:dyDescent="0.25">
      <c r="B127" s="3"/>
      <c r="G127" s="2"/>
    </row>
    <row r="128" spans="2:7" x14ac:dyDescent="0.25">
      <c r="B128" s="3"/>
      <c r="G128" s="2"/>
    </row>
    <row r="129" spans="2:7" x14ac:dyDescent="0.25">
      <c r="B129" s="3"/>
      <c r="G129" s="2"/>
    </row>
    <row r="130" spans="2:7" x14ac:dyDescent="0.25">
      <c r="B130" s="3"/>
      <c r="G130" s="2"/>
    </row>
    <row r="131" spans="2:7" x14ac:dyDescent="0.25">
      <c r="B131" s="3"/>
      <c r="G131" s="2"/>
    </row>
    <row r="132" spans="2:7" x14ac:dyDescent="0.25">
      <c r="B132" s="3"/>
      <c r="G132" s="2"/>
    </row>
    <row r="133" spans="2:7" x14ac:dyDescent="0.25">
      <c r="B133" s="3"/>
      <c r="G133" s="2"/>
    </row>
    <row r="134" spans="2:7" x14ac:dyDescent="0.25">
      <c r="B134" s="3"/>
      <c r="G134" s="2"/>
    </row>
    <row r="135" spans="2:7" x14ac:dyDescent="0.25">
      <c r="B135" s="3"/>
      <c r="G135" s="2"/>
    </row>
    <row r="136" spans="2:7" x14ac:dyDescent="0.25">
      <c r="B136" s="3"/>
      <c r="G136" s="2"/>
    </row>
    <row r="137" spans="2:7" x14ac:dyDescent="0.25">
      <c r="B137" s="3"/>
      <c r="G137" s="2"/>
    </row>
    <row r="138" spans="2:7" x14ac:dyDescent="0.25">
      <c r="B138" s="3"/>
      <c r="G138" s="2"/>
    </row>
    <row r="139" spans="2:7" ht="15.75" thickBot="1" x14ac:dyDescent="0.3">
      <c r="B139" s="5"/>
      <c r="C139" s="6"/>
      <c r="D139" s="6"/>
      <c r="E139" s="6"/>
      <c r="F139" s="6"/>
      <c r="G139" s="7"/>
    </row>
    <row r="141" spans="2:7" x14ac:dyDescent="0.25">
      <c r="B141" t="s">
        <v>55</v>
      </c>
    </row>
  </sheetData>
  <mergeCells count="147">
    <mergeCell ref="B120:D120"/>
    <mergeCell ref="B119:D119"/>
    <mergeCell ref="B109:C109"/>
    <mergeCell ref="B110:C110"/>
    <mergeCell ref="B111:C111"/>
    <mergeCell ref="B113:F113"/>
    <mergeCell ref="G113:G115"/>
    <mergeCell ref="B115:C115"/>
    <mergeCell ref="B94:F94"/>
    <mergeCell ref="G94:G111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92:C92"/>
    <mergeCell ref="D92:F92"/>
    <mergeCell ref="B82:C82"/>
    <mergeCell ref="D82:F82"/>
    <mergeCell ref="G82:G92"/>
    <mergeCell ref="B83:C83"/>
    <mergeCell ref="D83:F83"/>
    <mergeCell ref="B84:B87"/>
    <mergeCell ref="D84:F84"/>
    <mergeCell ref="D85:F85"/>
    <mergeCell ref="D86:F86"/>
    <mergeCell ref="D87:F87"/>
    <mergeCell ref="B88:C88"/>
    <mergeCell ref="D88:F88"/>
    <mergeCell ref="B89:C89"/>
    <mergeCell ref="D89:F89"/>
    <mergeCell ref="B90:C90"/>
    <mergeCell ref="D90:F90"/>
    <mergeCell ref="G80:G81"/>
    <mergeCell ref="B81:C81"/>
    <mergeCell ref="D81:F81"/>
    <mergeCell ref="B72:C72"/>
    <mergeCell ref="B73:C73"/>
    <mergeCell ref="B74:C74"/>
    <mergeCell ref="B75:C75"/>
    <mergeCell ref="B76:C76"/>
    <mergeCell ref="D91:F91"/>
    <mergeCell ref="G60:G78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7:C77"/>
    <mergeCell ref="B78:C78"/>
    <mergeCell ref="B121:D121"/>
    <mergeCell ref="B22:C22"/>
    <mergeCell ref="B33:C33"/>
    <mergeCell ref="B24:C24"/>
    <mergeCell ref="B29:C29"/>
    <mergeCell ref="B27:C27"/>
    <mergeCell ref="B54:C54"/>
    <mergeCell ref="D54:F54"/>
    <mergeCell ref="B55:C55"/>
    <mergeCell ref="D55:F55"/>
    <mergeCell ref="B56:C56"/>
    <mergeCell ref="D56:F56"/>
    <mergeCell ref="B49:C49"/>
    <mergeCell ref="D49:F49"/>
    <mergeCell ref="B50:B53"/>
    <mergeCell ref="D50:F50"/>
    <mergeCell ref="D51:F51"/>
    <mergeCell ref="D52:F52"/>
    <mergeCell ref="D53:F53"/>
    <mergeCell ref="D57:F57"/>
    <mergeCell ref="B58:C58"/>
    <mergeCell ref="D58:F58"/>
    <mergeCell ref="B60:F60"/>
    <mergeCell ref="B80:F80"/>
    <mergeCell ref="G117:G122"/>
    <mergeCell ref="D9:F9"/>
    <mergeCell ref="B20:C20"/>
    <mergeCell ref="B23:C23"/>
    <mergeCell ref="B35:C35"/>
    <mergeCell ref="B34:C34"/>
    <mergeCell ref="B31:C31"/>
    <mergeCell ref="B46:F46"/>
    <mergeCell ref="G46:G47"/>
    <mergeCell ref="B47:C47"/>
    <mergeCell ref="D47:F47"/>
    <mergeCell ref="B48:C48"/>
    <mergeCell ref="D48:F48"/>
    <mergeCell ref="G48:G58"/>
    <mergeCell ref="B14:C14"/>
    <mergeCell ref="B17:C17"/>
    <mergeCell ref="B122:D122"/>
    <mergeCell ref="B21:C21"/>
    <mergeCell ref="B38:F38"/>
    <mergeCell ref="B39:C39"/>
    <mergeCell ref="D14:F14"/>
    <mergeCell ref="B40:B41"/>
    <mergeCell ref="B118:D118"/>
    <mergeCell ref="B117:F117"/>
    <mergeCell ref="G38:G44"/>
    <mergeCell ref="D10:F10"/>
    <mergeCell ref="B44:C44"/>
    <mergeCell ref="B18:C18"/>
    <mergeCell ref="B19:C19"/>
    <mergeCell ref="B25:C25"/>
    <mergeCell ref="B2:F2"/>
    <mergeCell ref="B10:C10"/>
    <mergeCell ref="B11:C11"/>
    <mergeCell ref="B12:C12"/>
    <mergeCell ref="B30:C30"/>
    <mergeCell ref="B28:C28"/>
    <mergeCell ref="D4:F4"/>
    <mergeCell ref="D5:F5"/>
    <mergeCell ref="C1:F1"/>
    <mergeCell ref="B26:C26"/>
    <mergeCell ref="B32:C32"/>
    <mergeCell ref="B36:C36"/>
    <mergeCell ref="G16:G36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  <mergeCell ref="B3:C3"/>
    <mergeCell ref="G2:G3"/>
    <mergeCell ref="B16:F16"/>
    <mergeCell ref="G4:G14"/>
  </mergeCells>
  <dataValidations count="54">
    <dataValidation type="list" allowBlank="1" showInputMessage="1" showErrorMessage="1" sqref="D4:F4 D82:F82" xr:uid="{00000000-0002-0000-0000-000000000000}">
      <formula1>"VF,VM,VX, DB-5000"</formula1>
    </dataValidation>
    <dataValidation type="list" allowBlank="1" showInputMessage="1" showErrorMessage="1" sqref="D5:F5 D49:F49 D83:F83" xr:uid="{00000000-0002-0000-0000-000001000000}">
      <formula1>"FRONT,WALK-IN,REAR"</formula1>
    </dataValidation>
    <dataValidation type="list" errorStyle="warning" allowBlank="1" showInputMessage="1" showErrorMessage="1" sqref="D6:F6 D84:F84" xr:uid="{00000000-0002-0000-0000-000002000000}">
      <formula1>"FULL COLOR, MONOCHROME, Red-Green"</formula1>
    </dataValidation>
    <dataValidation type="list" errorStyle="warning" allowBlank="1" showInputMessage="1" showErrorMessage="1" sqref="D8:F8" xr:uid="{00000000-0002-0000-0000-000003000000}">
      <formula1>"?,9X5,9X15,16X16,24X16, 18X18"</formula1>
    </dataValidation>
    <dataValidation type="list" errorStyle="warning" allowBlank="1" showInputMessage="1" showErrorMessage="1" sqref="I9 H8 D53:F53 D87:F87" xr:uid="{00000000-0002-0000-0000-000004000000}">
      <formula1>"20,34,46,66"</formula1>
    </dataValidation>
    <dataValidation type="list" allowBlank="1" showInputMessage="1" showErrorMessage="1" sqref="D12:F12 D56:F56 D90:F90" xr:uid="{00000000-0002-0000-0000-000005000000}">
      <formula1>"FULL MATRIX,LINE MATRIX"</formula1>
    </dataValidation>
    <dataValidation type="list" allowBlank="1" showInputMessage="1" showErrorMessage="1" sqref="D7:F7 D85:F85" xr:uid="{00000000-0002-0000-0000-000006000000}">
      <formula1>"GEN 4 (24 VOLT BUS), ANTAIOS (DVX)"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34" xr:uid="{00000000-0002-0000-0000-000009000000}">
      <formula1>"?,YES,NO"</formula1>
    </dataValidation>
    <dataValidation type="list" allowBlank="1" showInputMessage="1" showErrorMessage="1" sqref="D27 D102" xr:uid="{00000000-0002-0000-0000-00000A000000}">
      <formula1>"0,1"</formula1>
    </dataValidation>
    <dataValidation type="list" allowBlank="1" showInputMessage="1" showErrorMessage="1" sqref="D33 D108" xr:uid="{00000000-0002-0000-0000-00000B000000}">
      <formula1>"YES,NO"</formula1>
    </dataValidation>
    <dataValidation type="list" errorStyle="warning" allowBlank="1" showInputMessage="1" showErrorMessage="1" sqref="D30:D32 D70 D74 D105:D107" xr:uid="{00000000-0002-0000-0000-00000C000000}">
      <formula1>"YES,NO"</formula1>
    </dataValidation>
    <dataValidation type="list" errorStyle="warning" allowBlank="1" showInputMessage="1" showErrorMessage="1" sqref="D14:F14 D58:F58 D92:F92" xr:uid="{00000000-0002-0000-0000-00000D000000}">
      <formula1>"ROWS,BAYS"</formula1>
    </dataValidation>
    <dataValidation type="list" allowBlank="1" showInputMessage="1" showErrorMessage="1" sqref="B40:B41" xr:uid="{D3110D93-9F5B-42FE-9B28-D3CD124134B4}">
      <formula1>"',UPS"</formula1>
    </dataValidation>
    <dataValidation type="list" errorStyle="warning" allowBlank="1" showInputMessage="1" showErrorMessage="1" sqref="D24" xr:uid="{00000000-0002-0000-0000-000017000000}">
      <formula1>"NO, ?,1,2,3,4,5,6,7,8"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 D104" xr:uid="{898E5058-73A8-4AE6-8AB7-5548C3882317}">
      <formula1>"NO,1,2,3,4,5,6,7,8,9,10"</formula1>
    </dataValidation>
    <dataValidation type="list" errorStyle="warning" allowBlank="1" showInputMessage="1" showErrorMessage="1" sqref="D35" xr:uid="{00000000-0002-0000-0000-00001A000000}">
      <formula1>"1,2"</formula1>
    </dataValidation>
    <dataValidation type="list" errorStyle="warning" allowBlank="1" showInputMessage="1" showErrorMessage="1" sqref="D36:D37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28" xr:uid="{B178BB37-4C26-44B9-BD55-9C524386AABA}">
      <formula1>"'--,CAN - 30000,I/O"</formula1>
    </dataValidation>
    <dataValidation type="list" allowBlank="1" showInputMessage="1" sqref="D41" xr:uid="{F538E3B2-DB1C-4922-BC33-CDBE152A1F64}">
      <formula1>"',Percent - 50%, Watts - 1800, Watts - 1100, Watts - 650"</formula1>
    </dataValidation>
    <dataValidation type="list" allowBlank="1" showInputMessage="1" sqref="D40" xr:uid="{A9F67C5B-C82B-4B58-A302-F2B56EA8B13A}">
      <formula1>"', 'By Brightness %, By Power"</formula1>
    </dataValidation>
    <dataValidation type="list" errorStyle="warning" allowBlank="1" showInputMessage="1" showErrorMessage="1" sqref="C40" xr:uid="{0E51D29D-3196-44C1-A2A4-10C3D58773AE}">
      <formula1>"',ALPHA FXM SERIES,TRIPPLITE,Generic UPS"</formula1>
    </dataValidation>
    <dataValidation type="list" allowBlank="1" showInputMessage="1" sqref="C41" xr:uid="{DE59AC47-0DA0-49B4-8080-4FED488D1DD2}">
      <formula1>"',Control equipment,Entire display"</formula1>
    </dataValidation>
    <dataValidation type="list" allowBlank="1" showInputMessage="1" showErrorMessage="1" sqref="E40" xr:uid="{86CCF2F9-EF01-4F34-A2F0-ED10C0321B1B}">
      <formula1>"',1 Hour,2 Hour,3 Hour, 4 Hour,5 Hour"</formula1>
    </dataValidation>
    <dataValidation type="list" allowBlank="1" showInputMessage="1" showErrorMessage="1" sqref="E41" xr:uid="{59F768F4-5B32-49C8-B512-13B80A74480D}">
      <formula1>"', Serial,Ethernet"</formula1>
    </dataValidation>
    <dataValidation type="list" allowBlank="1" showInputMessage="1" showErrorMessage="1" sqref="F40" xr:uid="{0950F301-ABAE-4881-9CCA-4AAD8959A5D8}">
      <formula1>"', Auxiliary, Default IP, Specify IP"</formula1>
    </dataValidation>
    <dataValidation type="list" allowBlank="1" showInputMessage="1" showErrorMessage="1" sqref="F25:F26 F100:F101" xr:uid="{625072E0-F00E-48E6-8D93-A3B35B4C9022}">
      <formula1>"', Isolation Boards in Sign - Yes, Isolation Boards in Sign - No"</formula1>
    </dataValidation>
    <dataValidation type="list" errorStyle="warning" allowBlank="1" showInputMessage="1" showErrorMessage="1" sqref="D25:D26 D100:D101" xr:uid="{369330D6-3538-4F2F-86BE-F756D66C4855}">
      <formula1>"YES, NO"</formula1>
    </dataValidation>
    <dataValidation type="list" allowBlank="1" showInputMessage="1" showErrorMessage="1" sqref="F27" xr:uid="{A4631BC6-8D6C-4B26-99E2-43D648D54ED3}">
      <formula1>"', CONNECT TO MODULE - NO, CONNECT TO MODULE - YES"</formula1>
    </dataValidation>
    <dataValidation type="list" allowBlank="1" showInputMessage="1" showErrorMessage="1" sqref="F24 F99" xr:uid="{9CFA4A16-C143-43C4-9217-2E86C67894F7}">
      <formula1>"?, IN SIGN - YES, IN SIGN - NO"</formula1>
    </dataValidation>
    <dataValidation type="list" allowBlank="1" showInputMessage="1" showErrorMessage="1" sqref="E34 E76" xr:uid="{C7214D23-9C45-48C8-ABED-B4B837C63862}">
      <formula1>"',Alternate, Synchronize"</formula1>
    </dataValidation>
    <dataValidation type="list" allowBlank="1" showInputMessage="1" showErrorMessage="1" sqref="B44:C44" xr:uid="{7EE7026E-F99F-4649-BC4F-167E34B06DF5}">
      <formula1>"',MINI DC I/O 3"</formula1>
    </dataValidation>
    <dataValidation type="list" errorStyle="information" allowBlank="1" showInputMessage="1" showErrorMessage="1" sqref="D9:F9" xr:uid="{3E068674-ED38-4EA0-AD57-0683112DAFBF}">
      <formula1>"20,34,46,66"</formula1>
    </dataValidation>
    <dataValidation type="list" allowBlank="1" showInputMessage="1" showErrorMessage="1" sqref="B42:B43 B114" xr:uid="{F66CE885-9668-42B9-AC69-383EAF146B68}">
      <formula1>"', ?, PS Redundancy Board"</formula1>
    </dataValidation>
    <dataValidation type="list" errorStyle="warning" allowBlank="1" showInputMessage="1" sqref="C42:C43 C114" xr:uid="{03A93B3C-CB06-4CB5-84D4-7578575F283D}">
      <formula1>"', Module Output - ?"</formula1>
    </dataValidation>
    <dataValidation type="list" errorStyle="warning" allowBlank="1" showInputMessage="1" showErrorMessage="1" sqref="D78:D79" xr:uid="{3BD22EB1-6BB6-4405-A824-D0A6AB17837E}">
      <formula1>"PS REDUNDANCY BOARD, ELTEK POWER ON GROUND"</formula1>
    </dataValidation>
    <dataValidation type="list" allowBlank="1" showInputMessage="1" showErrorMessage="1" sqref="D51:F51" xr:uid="{08D5EE79-B613-425D-A185-4527E8902982}">
      <formula1>"GEN 4 (24 VOLT BUS), ProLink5, "</formula1>
    </dataValidation>
    <dataValidation type="list" allowBlank="1" showInputMessage="1" showErrorMessage="1" sqref="D76" xr:uid="{A86D7E55-523D-4C07-87F9-94868E06EE3E}">
      <formula1>"?, Yes, No"</formula1>
    </dataValidation>
    <dataValidation errorStyle="warning" allowBlank="1" showInputMessage="1" showErrorMessage="1" sqref="F68" xr:uid="{D38FAD90-746E-410F-AB6C-98E196AEB902}"/>
    <dataValidation type="list" errorStyle="warning" allowBlank="1" showInputMessage="1" showErrorMessage="1" sqref="D52:F52" xr:uid="{ADE2CA46-7ACA-424D-8E1D-C5AEA36E4189}">
      <formula1>"9X5,9X15,16X16,24X16, 18X18"</formula1>
    </dataValidation>
    <dataValidation type="list" errorStyle="warning" allowBlank="1" showInputMessage="1" showErrorMessage="1" sqref="D50:F50" xr:uid="{FDC4B9FB-3928-4F23-BF4A-03FFF320919A}">
      <formula1>"FULL COLOR, MONOCHROME"</formula1>
    </dataValidation>
    <dataValidation type="list" allowBlank="1" showInputMessage="1" showErrorMessage="1" sqref="D48:F48" xr:uid="{38CE150B-1266-495A-898C-66E55ECB792D}">
      <formula1>"VF,VM,VX, DB-5000, VSLS"</formula1>
    </dataValidation>
    <dataValidation type="list" errorStyle="warning" allowBlank="1" showInputMessage="1" showErrorMessage="1" sqref="D103" xr:uid="{F912D018-961F-4FA7-B041-C51C1174B452}">
      <formula1>"?,NO,1,2,3,4,5,6,7,8,9,10"</formula1>
    </dataValidation>
    <dataValidation type="list" errorStyle="warning" allowBlank="1" showInputMessage="1" showErrorMessage="1" sqref="D111:D112" xr:uid="{8002537A-EB09-4724-AF4E-ED4C8C57260B}">
      <formula1>"?,Gen IV, PS Redundancy Board, Eltek Power on the Ground"</formula1>
    </dataValidation>
    <dataValidation type="list" allowBlank="1" showInputMessage="1" showErrorMessage="1" sqref="E109" xr:uid="{387F1970-BFC0-40BF-B358-DB1974B594D8}">
      <formula1>"Alternate, Synchronize"</formula1>
    </dataValidation>
    <dataValidation type="list" allowBlank="1" showInputMessage="1" showErrorMessage="1" sqref="F102" xr:uid="{FF73D7FD-1A1C-44D1-99D9-8381E0BBE2BA}">
      <formula1>"?, CONNECT TO MODULE - YES, CONNECT TO MODULE - NO"</formula1>
    </dataValidation>
    <dataValidation type="list" errorStyle="warning" allowBlank="1" showInputMessage="1" showErrorMessage="1" sqref="F103" xr:uid="{3036D749-D6B2-4166-858F-C07ED306BD05}">
      <formula1>"'--,CAN,I/O"</formula1>
    </dataValidation>
    <dataValidation type="list" errorStyle="warning" allowBlank="1" showInputMessage="1" showErrorMessage="1" sqref="D110" xr:uid="{069295A0-7BC7-4551-B2FC-71F42AFC5046}">
      <formula1>"?,NO,1,2"</formula1>
    </dataValidation>
    <dataValidation type="list" errorStyle="warning" allowBlank="1" showInputMessage="1" showErrorMessage="1" sqref="D99" xr:uid="{89133D2B-55C3-4FC5-9AC5-7B54D1F8C233}">
      <formula1>"NO,1,2,3,4,5,6,7,8"</formula1>
    </dataValidation>
    <dataValidation type="list" allowBlank="1" showInputMessage="1" showErrorMessage="1" sqref="B115:C115" xr:uid="{2BD98918-C124-4F83-9A8B-B86D504C0C43}">
      <formula1>"MINI DC I/O 6,'"</formula1>
    </dataValidation>
    <dataValidation type="list" allowBlank="1" showInputMessage="1" showErrorMessage="1" sqref="D109" xr:uid="{D76A9FE0-69E8-4348-86D0-3477B71F8FEA}">
      <formula1>"0,1,2, YES, NO"</formula1>
    </dataValidation>
    <dataValidation type="list" allowBlank="1" showInputMessage="1" showErrorMessage="1" sqref="O113" xr:uid="{40E4C6AA-976D-477A-BAEA-5C3300597BD4}">
      <formula1>"DOOR SWITCH 2 (TC), "</formula1>
    </dataValidation>
    <dataValidation type="list" errorStyle="warning" allowBlank="1" showInputMessage="1" showErrorMessage="1" sqref="D86:F86" xr:uid="{D2ADEA7E-47EA-4711-B471-8B04F7F6C5B6}">
      <formula1>"7X5,9X5,9X15,16X16,24X16, 18X18"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C35448</OrderProject_x0020_ID>
    <DocNumber xmlns="2cc016c5-161d-4d6b-a532-6cf687f4a3ab">DD5934368</DocNumber>
    <Rev xmlns="2cc016c5-161d-4d6b-a532-6cf687f4a3ab">00</Rev>
    <_dlc_DocId xmlns="b479dd50-8d7e-4b78-9fb1-00cf65781f6b">75D2Y5VYC55K-1220653723-67878</_dlc_DocId>
    <_dlc_DocIdUrl xmlns="b479dd50-8d7e-4b78-9fb1-00cf65781f6b">
      <Url>https://daktronics.sharepoint.com/sites/docs-engineering/_layouts/15/DocIdRedir.aspx?ID=75D2Y5VYC55K-1220653723-67878</Url>
      <Description>75D2Y5VYC55K-1220653723-67878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84C0EC-E8EF-4028-A8EA-A7571E6D2746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b479dd50-8d7e-4b78-9fb1-00cf65781f6b"/>
    <ds:schemaRef ds:uri="http://schemas.openxmlformats.org/package/2006/metadata/core-properties"/>
    <ds:schemaRef ds:uri="http://schemas.microsoft.com/office/2006/documentManagement/types"/>
    <ds:schemaRef ds:uri="2cc016c5-161d-4d6b-a532-6cf687f4a3ab"/>
    <ds:schemaRef ds:uri="http://schemas.microsoft.com/office/2006/metadata/properties"/>
    <ds:schemaRef ds:uri="http://schemas.microsoft.com/office/infopath/2007/PartnerControls"/>
    <ds:schemaRef ds:uri="cdae4ca2-47b8-467c-a804-ebae05ca0c7f"/>
  </ds:schemaRefs>
</ds:datastoreItem>
</file>

<file path=customXml/itemProps2.xml><?xml version="1.0" encoding="utf-8"?>
<ds:datastoreItem xmlns:ds="http://schemas.openxmlformats.org/officeDocument/2006/customXml" ds:itemID="{B3CB3E54-0301-4BED-9269-BEF60EEB4C2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35BB578-C5BD-44A8-8369-B52214818F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96380EF-B323-453A-BA91-45811D87ED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C35448 Caltrans, Site Config, VF-2420 @1, VS-5360 @2, VX-2420 @5</dc:title>
  <dc:subject/>
  <dc:creator>Dan Muzzey</dc:creator>
  <cp:keywords/>
  <dc:description/>
  <cp:lastModifiedBy>Will Tucker</cp:lastModifiedBy>
  <cp:revision/>
  <dcterms:created xsi:type="dcterms:W3CDTF">2017-03-27T20:46:42Z</dcterms:created>
  <dcterms:modified xsi:type="dcterms:W3CDTF">2026-07-29T14:10:39Z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ffe4ccc6-703e-44aa-803a-1ca9cdecd66f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